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Содружество Гармония\"/>
    </mc:Choice>
  </mc:AlternateContent>
  <bookViews>
    <workbookView xWindow="0" yWindow="0" windowWidth="19170" windowHeight="11940"/>
  </bookViews>
  <sheets>
    <sheet name="содружество" sheetId="1" r:id="rId1"/>
  </sheets>
  <definedNames>
    <definedName name="_xlnm.Print_Area" localSheetId="0">содружество!$A$1:$BG$51</definedName>
  </definedNames>
  <calcPr calcId="171027"/>
</workbook>
</file>

<file path=xl/calcChain.xml><?xml version="1.0" encoding="utf-8"?>
<calcChain xmlns="http://schemas.openxmlformats.org/spreadsheetml/2006/main">
  <c r="BF30" i="1" l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31" i="1" s="1"/>
  <c r="R31" i="1"/>
  <c r="AH31" i="1"/>
  <c r="AG31" i="1"/>
  <c r="AJ21" i="1"/>
  <c r="AJ31" i="1" s="1"/>
  <c r="AJ30" i="1"/>
  <c r="AJ29" i="1"/>
  <c r="AJ28" i="1"/>
  <c r="AJ27" i="1"/>
  <c r="U31" i="1"/>
  <c r="S31" i="1"/>
  <c r="P31" i="1"/>
  <c r="N31" i="1"/>
  <c r="J31" i="1"/>
  <c r="H31" i="1"/>
  <c r="I30" i="1"/>
  <c r="I29" i="1"/>
  <c r="I28" i="1"/>
  <c r="I27" i="1"/>
  <c r="I26" i="1"/>
  <c r="I24" i="1"/>
  <c r="I23" i="1"/>
  <c r="I22" i="1"/>
  <c r="I18" i="1"/>
  <c r="I17" i="1"/>
  <c r="I16" i="1"/>
  <c r="I15" i="1"/>
  <c r="I13" i="1"/>
  <c r="K30" i="1"/>
  <c r="K29" i="1"/>
  <c r="K28" i="1"/>
  <c r="K27" i="1"/>
  <c r="K21" i="1"/>
  <c r="AP30" i="1"/>
  <c r="AK30" i="1"/>
  <c r="V30" i="1"/>
  <c r="Q30" i="1"/>
  <c r="Q29" i="1"/>
  <c r="L30" i="1"/>
  <c r="Z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31" i="1" s="1"/>
  <c r="AP7" i="1"/>
  <c r="Y31" i="1"/>
  <c r="W31" i="1"/>
  <c r="T31" i="1"/>
  <c r="V29" i="1"/>
  <c r="V28" i="1"/>
  <c r="V27" i="1"/>
  <c r="V26" i="1"/>
  <c r="V25" i="1"/>
  <c r="V24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8" i="1"/>
  <c r="V7" i="1"/>
  <c r="AP27" i="1"/>
  <c r="AP28" i="1"/>
  <c r="AP29" i="1"/>
  <c r="AO31" i="1"/>
  <c r="AN31" i="1"/>
  <c r="AM31" i="1"/>
  <c r="AL31" i="1"/>
  <c r="AI31" i="1"/>
  <c r="Q11" i="1"/>
  <c r="L15" i="1"/>
  <c r="BG15" i="1" s="1"/>
  <c r="L18" i="1"/>
  <c r="L23" i="1"/>
  <c r="L7" i="1"/>
  <c r="BG7" i="1" s="1"/>
  <c r="L8" i="1"/>
  <c r="BG8" i="1" s="1"/>
  <c r="L9" i="1"/>
  <c r="L10" i="1"/>
  <c r="L11" i="1"/>
  <c r="BG11" i="1" s="1"/>
  <c r="L12" i="1"/>
  <c r="L13" i="1"/>
  <c r="L14" i="1"/>
  <c r="L16" i="1"/>
  <c r="L17" i="1"/>
  <c r="L19" i="1"/>
  <c r="L20" i="1"/>
  <c r="L21" i="1"/>
  <c r="L22" i="1"/>
  <c r="L24" i="1"/>
  <c r="L25" i="1"/>
  <c r="L26" i="1"/>
  <c r="L27" i="1"/>
  <c r="L28" i="1"/>
  <c r="L29" i="1"/>
  <c r="K31" i="1"/>
  <c r="I31" i="1"/>
  <c r="Q7" i="1"/>
  <c r="Q8" i="1"/>
  <c r="Q10" i="1"/>
  <c r="Q12" i="1"/>
  <c r="Q13" i="1"/>
  <c r="Q14" i="1"/>
  <c r="Q16" i="1"/>
  <c r="Q17" i="1"/>
  <c r="Q18" i="1"/>
  <c r="Q19" i="1"/>
  <c r="Q21" i="1"/>
  <c r="Q22" i="1"/>
  <c r="Q23" i="1"/>
  <c r="Q24" i="1"/>
  <c r="Q25" i="1"/>
  <c r="Q26" i="1"/>
  <c r="Q9" i="1"/>
  <c r="Q15" i="1"/>
  <c r="Q20" i="1"/>
  <c r="Q27" i="1"/>
  <c r="Q28" i="1"/>
  <c r="O31" i="1"/>
  <c r="M31" i="1"/>
  <c r="L31" i="1"/>
  <c r="AK31" i="1"/>
  <c r="Q31" i="1" l="1"/>
  <c r="BG26" i="1"/>
  <c r="BG16" i="1"/>
  <c r="BG29" i="1"/>
  <c r="BG25" i="1"/>
  <c r="BG20" i="1"/>
  <c r="BG14" i="1"/>
  <c r="BG10" i="1"/>
  <c r="BG23" i="1"/>
  <c r="BG21" i="1"/>
  <c r="BG28" i="1"/>
  <c r="BG24" i="1"/>
  <c r="BG19" i="1"/>
  <c r="BG13" i="1"/>
  <c r="BG9" i="1"/>
  <c r="BG31" i="1" s="1"/>
  <c r="BG18" i="1"/>
  <c r="BG30" i="1"/>
  <c r="BG27" i="1"/>
  <c r="BG22" i="1"/>
  <c r="BG17" i="1"/>
  <c r="BG12" i="1"/>
</calcChain>
</file>

<file path=xl/sharedStrings.xml><?xml version="1.0" encoding="utf-8"?>
<sst xmlns="http://schemas.openxmlformats.org/spreadsheetml/2006/main" count="102" uniqueCount="47">
  <si>
    <t>№ п/п</t>
  </si>
  <si>
    <t>Адрес</t>
  </si>
  <si>
    <t>Замена изоляции трубопроводов</t>
  </si>
  <si>
    <t>Общая  сумма, тыс.руб.</t>
  </si>
  <si>
    <t>Объем, м2</t>
  </si>
  <si>
    <t>план</t>
  </si>
  <si>
    <t>факт</t>
  </si>
  <si>
    <t>Объем, м.п.</t>
  </si>
  <si>
    <t>Ремонт межпанельных швов</t>
  </si>
  <si>
    <t>Объем, шт</t>
  </si>
  <si>
    <t>Установка антивандальных светильников</t>
  </si>
  <si>
    <t>Итого</t>
  </si>
  <si>
    <t>Годовой экономическкий эффект, тыс. руб.</t>
  </si>
  <si>
    <t>Итого по мероприятиям, тыс. руб.</t>
  </si>
  <si>
    <t>Ленинградская 33</t>
  </si>
  <si>
    <t>Ленинградская 37</t>
  </si>
  <si>
    <t>Ленинградская 39</t>
  </si>
  <si>
    <t>Ленинградская 41</t>
  </si>
  <si>
    <t>Лениградская 43</t>
  </si>
  <si>
    <t>Лениградская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</si>
  <si>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</si>
  <si>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</si>
  <si>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</si>
  <si>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</si>
  <si>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</si>
  <si>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</si>
  <si>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</si>
  <si>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Прибалтийская23</t>
  </si>
  <si>
    <t>Прибалтийская25</t>
  </si>
  <si>
    <t>Ленинградская 4</t>
  </si>
  <si>
    <t>Ленинградская 6</t>
  </si>
  <si>
    <t>Лениградская 8</t>
  </si>
  <si>
    <t>Лениградская 10</t>
  </si>
  <si>
    <t>Лениградская 12</t>
  </si>
  <si>
    <t>Прибалтийская 27/1</t>
  </si>
  <si>
    <t>Прибалтийская 29/1</t>
  </si>
  <si>
    <t>Прибалтийская 31/1</t>
  </si>
  <si>
    <t>Ремонт кровли отдельными местами и лоджий</t>
  </si>
  <si>
    <t>Поверка общедомовых 
приборов учета 
теплоносителя, 
ХВС и ГВС</t>
  </si>
  <si>
    <t xml:space="preserve"> Общий годовой экономическкий эффект, тыс. руб.</t>
  </si>
  <si>
    <t>Замена дверных блоков</t>
  </si>
  <si>
    <t>Замена оконных  блоков</t>
  </si>
  <si>
    <t>Поверка общедомовых приборов учета АИТП</t>
  </si>
  <si>
    <t>Бакинская 19а</t>
  </si>
  <si>
    <r>
      <t>Объем, м</t>
    </r>
    <r>
      <rPr>
        <sz val="9"/>
        <rFont val="Calibri"/>
        <family val="2"/>
        <charset val="204"/>
      </rPr>
      <t>²</t>
    </r>
  </si>
  <si>
    <t>замеры сопративление</t>
  </si>
  <si>
    <t>Отчет ООО "Содружество" о выполнении мероприятий по энергосбережению и повышению энергетической эффективности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</si>
</sst>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1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</font>
    <font>
      <sz val="9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/>
    <xf numFmtId="0" fontId="5" fillId="0" borderId="0" xfId="18"/>
    <xf numFmtId="0" fontId="19" fillId="0" borderId="0" xfId="18" applyFont="1"/>
    <xf numFmtId="0" fontId="22" fillId="0" borderId="10" xfId="18" applyFont="1" applyBorder="1" applyAlignment="1">
      <alignment vertical="center" textRotation="90" wrapText="1"/>
    </xf>
    <xf numFmtId="0" fontId="22" fillId="0" borderId="10" xfId="18" applyFont="1" applyBorder="1" applyAlignment="1">
      <alignment horizontal="left" vertical="center" textRotation="90" wrapText="1"/>
    </xf>
    <xf numFmtId="0" fontId="22" fillId="0" borderId="11" xfId="18" applyFont="1" applyBorder="1" applyAlignment="1">
      <alignment vertical="center" textRotation="90" wrapText="1"/>
    </xf>
    <xf numFmtId="0" fontId="22" fillId="0" borderId="12" xfId="18" applyFont="1" applyBorder="1" applyAlignment="1">
      <alignment horizontal="left" vertical="center" textRotation="90" wrapText="1"/>
    </xf>
    <xf numFmtId="0" fontId="22" fillId="0" borderId="13" xfId="18" applyFont="1" applyBorder="1" applyAlignment="1">
      <alignment vertical="center" textRotation="90" wrapText="1"/>
    </xf>
    <xf numFmtId="0" fontId="19" fillId="0" borderId="10" xfId="18" applyFont="1" applyFill="1" applyBorder="1" applyAlignment="1">
      <alignment horizontal="center"/>
    </xf>
    <xf numFmtId="0" fontId="25" fillId="0" borderId="10" xfId="18" applyFont="1" applyFill="1" applyBorder="1" applyAlignment="1">
      <alignment horizontal="left"/>
    </xf>
    <xf numFmtId="164" fontId="19" fillId="0" borderId="10" xfId="18" applyNumberFormat="1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/>
    </xf>
    <xf numFmtId="1" fontId="19" fillId="0" borderId="10" xfId="18" applyNumberFormat="1" applyFont="1" applyFill="1" applyBorder="1" applyAlignment="1">
      <alignment horizontal="center"/>
    </xf>
    <xf numFmtId="0" fontId="26" fillId="0" borderId="10" xfId="18" applyFont="1" applyFill="1" applyBorder="1" applyAlignment="1">
      <alignment horizontal="center"/>
    </xf>
    <xf numFmtId="0" fontId="23" fillId="0" borderId="10" xfId="18" applyFont="1" applyFill="1" applyBorder="1" applyAlignment="1">
      <alignment horizontal="left"/>
    </xf>
    <xf numFmtId="2" fontId="19" fillId="0" borderId="10" xfId="18" applyNumberFormat="1" applyFont="1" applyBorder="1" applyAlignment="1">
      <alignment horizontal="center"/>
    </xf>
    <xf numFmtId="2" fontId="26" fillId="0" borderId="10" xfId="18" applyNumberFormat="1" applyFont="1" applyBorder="1" applyAlignment="1">
      <alignment horizontal="center"/>
    </xf>
    <xf numFmtId="0" fontId="19" fillId="0" borderId="10" xfId="18" applyFont="1" applyBorder="1" applyAlignment="1">
      <alignment horizontal="center"/>
    </xf>
    <xf numFmtId="0" fontId="27" fillId="0" borderId="10" xfId="18" applyFont="1" applyBorder="1" applyAlignment="1">
      <alignment horizontal="center"/>
    </xf>
    <xf numFmtId="164" fontId="27" fillId="0" borderId="10" xfId="18" applyNumberFormat="1" applyFont="1" applyBorder="1" applyAlignment="1">
      <alignment horizontal="center"/>
    </xf>
    <xf numFmtId="2" fontId="27" fillId="0" borderId="10" xfId="18" applyNumberFormat="1" applyFont="1" applyBorder="1" applyAlignment="1">
      <alignment horizontal="center"/>
    </xf>
    <xf numFmtId="2" fontId="25" fillId="0" borderId="10" xfId="18" applyNumberFormat="1" applyFont="1" applyBorder="1"/>
    <xf numFmtId="0" fontId="19" fillId="15" borderId="10" xfId="18" applyFont="1" applyFill="1" applyBorder="1" applyAlignment="1">
      <alignment horizontal="center"/>
    </xf>
    <xf numFmtId="0" fontId="25" fillId="15" borderId="10" xfId="18" applyFont="1" applyFill="1" applyBorder="1" applyAlignment="1">
      <alignment horizontal="center"/>
    </xf>
    <xf numFmtId="2" fontId="19" fillId="15" borderId="10" xfId="18" applyNumberFormat="1" applyFont="1" applyFill="1" applyBorder="1" applyAlignment="1">
      <alignment horizontal="center"/>
    </xf>
    <xf numFmtId="2" fontId="25" fillId="15" borderId="10" xfId="18" applyNumberFormat="1" applyFont="1" applyFill="1" applyBorder="1" applyAlignment="1">
      <alignment horizontal="center"/>
    </xf>
    <xf numFmtId="0" fontId="19" fillId="15" borderId="11" xfId="18" applyFont="1" applyFill="1" applyBorder="1" applyAlignment="1">
      <alignment horizontal="center"/>
    </xf>
    <xf numFmtId="2" fontId="25" fillId="15" borderId="10" xfId="18" applyNumberFormat="1" applyFont="1" applyFill="1" applyBorder="1" applyAlignment="1">
      <alignment horizontal="left"/>
    </xf>
    <xf numFmtId="0" fontId="25" fillId="15" borderId="10" xfId="18" applyFont="1" applyFill="1" applyBorder="1" applyAlignment="1">
      <alignment horizontal="left"/>
    </xf>
    <xf numFmtId="2" fontId="0" fillId="0" borderId="0" xfId="0" applyNumberFormat="1"/>
    <xf numFmtId="165" fontId="19" fillId="0" borderId="10" xfId="18" applyNumberFormat="1" applyFont="1" applyFill="1" applyBorder="1" applyAlignment="1">
      <alignment horizontal="center"/>
    </xf>
    <xf numFmtId="165" fontId="19" fillId="0" borderId="10" xfId="18" applyNumberFormat="1" applyFont="1" applyBorder="1" applyAlignment="1">
      <alignment horizontal="center"/>
    </xf>
    <xf numFmtId="165" fontId="30" fillId="0" borderId="10" xfId="0" applyNumberFormat="1" applyFont="1" applyBorder="1"/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" fontId="30" fillId="0" borderId="10" xfId="0" applyNumberFormat="1" applyFont="1" applyBorder="1"/>
    <xf numFmtId="1" fontId="30" fillId="0" borderId="10" xfId="0" applyNumberFormat="1" applyFont="1" applyBorder="1" applyAlignment="1">
      <alignment horizontal="center"/>
    </xf>
    <xf numFmtId="0" fontId="18" fillId="0" borderId="0" xfId="18" applyFont="1" applyAlignment="1">
      <alignment horizontal="center" vertical="center" wrapText="1"/>
    </xf>
    <xf numFmtId="0" fontId="20" fillId="0" borderId="14" xfId="18" applyFont="1" applyBorder="1" applyAlignment="1">
      <alignment horizontal="center" vertical="center" wrapText="1"/>
    </xf>
    <xf numFmtId="0" fontId="21" fillId="0" borderId="15" xfId="18" applyFont="1" applyBorder="1" applyAlignment="1">
      <alignment horizontal="center" vertical="center" wrapText="1"/>
    </xf>
    <xf numFmtId="0" fontId="21" fillId="0" borderId="18" xfId="18" applyFont="1" applyBorder="1" applyAlignment="1">
      <alignment horizontal="center" vertical="center" wrapText="1"/>
    </xf>
    <xf numFmtId="0" fontId="21" fillId="0" borderId="19" xfId="18" applyFont="1" applyBorder="1" applyAlignment="1">
      <alignment horizontal="center" vertical="center" wrapText="1"/>
    </xf>
    <xf numFmtId="0" fontId="22" fillId="0" borderId="14" xfId="18" applyFont="1" applyBorder="1" applyAlignment="1">
      <alignment horizontal="center" vertical="center" wrapText="1"/>
    </xf>
    <xf numFmtId="0" fontId="23" fillId="0" borderId="15" xfId="18" applyFont="1" applyBorder="1" applyAlignment="1">
      <alignment horizontal="center" vertical="center" wrapText="1"/>
    </xf>
    <xf numFmtId="0" fontId="23" fillId="0" borderId="13" xfId="18" applyFont="1" applyBorder="1" applyAlignment="1">
      <alignment horizontal="center" vertical="center" wrapText="1"/>
    </xf>
    <xf numFmtId="0" fontId="22" fillId="0" borderId="15" xfId="18" applyFont="1" applyBorder="1" applyAlignment="1">
      <alignment horizontal="center" vertical="center"/>
    </xf>
    <xf numFmtId="0" fontId="22" fillId="0" borderId="13" xfId="18" applyFont="1" applyBorder="1" applyAlignment="1">
      <alignment horizontal="center" vertical="center"/>
    </xf>
    <xf numFmtId="0" fontId="22" fillId="0" borderId="14" xfId="18" applyFont="1" applyBorder="1" applyAlignment="1">
      <alignment horizontal="center" vertical="center"/>
    </xf>
    <xf numFmtId="0" fontId="24" fillId="0" borderId="16" xfId="18" applyFont="1" applyBorder="1" applyAlignment="1">
      <alignment horizontal="left" vertical="center" textRotation="90" wrapText="1"/>
    </xf>
    <xf numFmtId="0" fontId="24" fillId="0" borderId="11" xfId="18" applyFont="1" applyBorder="1" applyAlignment="1">
      <alignment horizontal="left" vertical="center" textRotation="90" wrapText="1"/>
    </xf>
    <xf numFmtId="0" fontId="20" fillId="0" borderId="16" xfId="18" applyFont="1" applyBorder="1" applyAlignment="1">
      <alignment horizontal="center" vertical="center" wrapText="1"/>
    </xf>
    <xf numFmtId="0" fontId="20" fillId="0" borderId="17" xfId="18" applyFont="1" applyBorder="1" applyAlignment="1">
      <alignment horizontal="center" vertical="center" wrapText="1"/>
    </xf>
    <xf numFmtId="0" fontId="21" fillId="0" borderId="11" xfId="18" applyFont="1" applyBorder="1" applyAlignment="1">
      <alignment horizontal="center"/>
    </xf>
    <xf numFmtId="0" fontId="21" fillId="0" borderId="11" xfId="18" applyFont="1" applyBorder="1" applyAlignment="1"/>
    <xf numFmtId="0" fontId="22" fillId="16" borderId="14" xfId="18" applyFont="1" applyFill="1" applyBorder="1" applyAlignment="1">
      <alignment horizontal="center" vertical="center" wrapText="1"/>
    </xf>
    <xf numFmtId="0" fontId="23" fillId="16" borderId="15" xfId="18" applyFont="1" applyFill="1" applyBorder="1" applyAlignment="1">
      <alignment horizontal="center" vertical="center" wrapText="1"/>
    </xf>
    <xf numFmtId="0" fontId="23" fillId="16" borderId="13" xfId="18" applyFont="1" applyFill="1" applyBorder="1" applyAlignment="1">
      <alignment horizontal="center" vertical="center" wrapText="1"/>
    </xf>
    <xf numFmtId="0" fontId="22" fillId="0" borderId="16" xfId="18" applyFont="1" applyBorder="1" applyAlignment="1">
      <alignment horizontal="center" vertical="center" wrapText="1" readingOrder="1"/>
    </xf>
    <xf numFmtId="0" fontId="5" fillId="0" borderId="17" xfId="18" applyBorder="1"/>
    <xf numFmtId="0" fontId="5" fillId="0" borderId="11" xfId="18" applyBorder="1"/>
    <xf numFmtId="0" fontId="22" fillId="16" borderId="15" xfId="18" applyFont="1" applyFill="1" applyBorder="1" applyAlignment="1">
      <alignment horizontal="center" vertical="center" wrapText="1"/>
    </xf>
    <xf numFmtId="0" fontId="22" fillId="16" borderId="13" xfId="18" applyFont="1" applyFill="1" applyBorder="1" applyAlignment="1">
      <alignment horizontal="center" vertical="center" wrapText="1"/>
    </xf>
    <xf numFmtId="0" fontId="5" fillId="0" borderId="15" xfId="18" applyBorder="1" applyAlignment="1">
      <alignment horizontal="center" vertical="center"/>
    </xf>
    <xf numFmtId="0" fontId="22" fillId="0" borderId="16" xfId="18" applyFont="1" applyBorder="1" applyAlignment="1">
      <alignment horizontal="center" vertical="center" wrapText="1"/>
    </xf>
    <xf numFmtId="0" fontId="22" fillId="0" borderId="17" xfId="18" applyFont="1" applyBorder="1" applyAlignment="1">
      <alignment horizontal="center" vertical="center" wrapText="1"/>
    </xf>
    <xf numFmtId="0" fontId="22" fillId="0" borderId="11" xfId="18" applyFont="1" applyBorder="1" applyAlignment="1">
      <alignment horizontal="center" vertical="center" wrapText="1"/>
    </xf>
    <xf numFmtId="0" fontId="20" fillId="16" borderId="14" xfId="18" applyFont="1" applyFill="1" applyBorder="1" applyAlignment="1">
      <alignment horizontal="center" vertical="center" wrapText="1"/>
    </xf>
    <xf numFmtId="0" fontId="21" fillId="16" borderId="15" xfId="18" applyFont="1" applyFill="1" applyBorder="1" applyAlignment="1">
      <alignment horizontal="center" vertical="center" wrapText="1"/>
    </xf>
    <xf numFmtId="0" fontId="21" fillId="16" borderId="13" xfId="18" applyFont="1" applyFill="1" applyBorder="1" applyAlignment="1">
      <alignment horizontal="center" vertical="center" wrapText="1"/>
    </xf>
    <xf numFmtId="0" fontId="27" fillId="0" borderId="14" xfId="18" applyFont="1" applyBorder="1" applyAlignment="1"/>
    <xf numFmtId="0" fontId="27" fillId="0" borderId="13" xfId="18" applyFont="1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tabSelected="1" zoomScale="75" zoomScaleNormal="100" zoomScaleSheetLayoutView="75" workbookViewId="0">
      <pane xSplit="2" ySplit="2" topLeftCell="Y3" activePane="bottomRight" state="frozen"/>
      <selection pane="topRight" activeCell="C1" sqref="C1"/>
      <selection pane="bottomLeft" activeCell="A4" sqref="A4"/>
      <selection pane="bottomRight" activeCell="A2" sqref="A2:BF2"/>
    </sheetView>
  </sheetViews>
  <sheetFormatPr defaultRowHeight="12.75" x14ac:dyDescent="0.2"/>
  <cols>
    <col min="1" max="1" width="6.85546875" customWidth="1"/>
    <col min="2" max="2" width="22.140625" customWidth="1"/>
    <col min="3" max="3" width="8.140625" hidden="1" customWidth="1"/>
    <col min="4" max="4" width="7.42578125" hidden="1" customWidth="1"/>
    <col min="5" max="5" width="0" hidden="1" customWidth="1"/>
    <col min="6" max="6" width="7.42578125" hidden="1" customWidth="1"/>
    <col min="7" max="7" width="0" hidden="1" customWidth="1"/>
    <col min="9" max="9" width="6.5703125" customWidth="1"/>
    <col min="10" max="10" width="9.42578125" bestFit="1" customWidth="1"/>
    <col min="11" max="11" width="7" customWidth="1"/>
    <col min="28" max="32" width="9.140625" hidden="1" customWidth="1"/>
    <col min="43" max="52" width="0" hidden="1" customWidth="1"/>
  </cols>
  <sheetData>
    <row r="1" spans="1:5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4.25" x14ac:dyDescent="0.2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2"/>
    </row>
    <row r="3" spans="1:5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30.75" customHeight="1" x14ac:dyDescent="0.2">
      <c r="A4" s="51" t="s">
        <v>0</v>
      </c>
      <c r="B4" s="51" t="s">
        <v>1</v>
      </c>
      <c r="C4" s="39" t="s">
        <v>2</v>
      </c>
      <c r="D4" s="40"/>
      <c r="E4" s="41"/>
      <c r="F4" s="41"/>
      <c r="G4" s="42"/>
      <c r="H4" s="43" t="s">
        <v>8</v>
      </c>
      <c r="I4" s="44"/>
      <c r="J4" s="44"/>
      <c r="K4" s="44"/>
      <c r="L4" s="45"/>
      <c r="M4" s="55" t="s">
        <v>40</v>
      </c>
      <c r="N4" s="56"/>
      <c r="O4" s="56"/>
      <c r="P4" s="56"/>
      <c r="Q4" s="57"/>
      <c r="R4" s="55" t="s">
        <v>41</v>
      </c>
      <c r="S4" s="56"/>
      <c r="T4" s="56"/>
      <c r="U4" s="56"/>
      <c r="V4" s="57"/>
      <c r="W4" s="55" t="s">
        <v>42</v>
      </c>
      <c r="X4" s="56"/>
      <c r="Y4" s="56"/>
      <c r="Z4" s="56"/>
      <c r="AA4" s="57"/>
      <c r="AB4" s="67"/>
      <c r="AC4" s="68"/>
      <c r="AD4" s="68"/>
      <c r="AE4" s="68"/>
      <c r="AF4" s="69"/>
      <c r="AG4" s="55" t="s">
        <v>37</v>
      </c>
      <c r="AH4" s="56"/>
      <c r="AI4" s="56"/>
      <c r="AJ4" s="56"/>
      <c r="AK4" s="57"/>
      <c r="AL4" s="55" t="s">
        <v>10</v>
      </c>
      <c r="AM4" s="56"/>
      <c r="AN4" s="56"/>
      <c r="AO4" s="56"/>
      <c r="AP4" s="57"/>
      <c r="AQ4" s="55"/>
      <c r="AR4" s="61"/>
      <c r="AS4" s="61"/>
      <c r="AT4" s="61"/>
      <c r="AU4" s="62"/>
      <c r="AV4" s="55" t="s">
        <v>38</v>
      </c>
      <c r="AW4" s="61"/>
      <c r="AX4" s="61"/>
      <c r="AY4" s="61"/>
      <c r="AZ4" s="62"/>
      <c r="BA4" s="55" t="s">
        <v>45</v>
      </c>
      <c r="BB4" s="56"/>
      <c r="BC4" s="56"/>
      <c r="BD4" s="56"/>
      <c r="BE4" s="57"/>
      <c r="BF4" s="64" t="s">
        <v>13</v>
      </c>
      <c r="BG4" s="58" t="s">
        <v>39</v>
      </c>
    </row>
    <row r="5" spans="1:59" ht="12.75" customHeight="1" x14ac:dyDescent="0.2">
      <c r="A5" s="52"/>
      <c r="B5" s="52"/>
      <c r="C5" s="48" t="s">
        <v>5</v>
      </c>
      <c r="D5" s="46"/>
      <c r="E5" s="48" t="s">
        <v>6</v>
      </c>
      <c r="F5" s="63"/>
      <c r="G5" s="49" t="s">
        <v>12</v>
      </c>
      <c r="H5" s="46" t="s">
        <v>5</v>
      </c>
      <c r="I5" s="47"/>
      <c r="J5" s="48" t="s">
        <v>6</v>
      </c>
      <c r="K5" s="63"/>
      <c r="L5" s="49" t="s">
        <v>12</v>
      </c>
      <c r="M5" s="48" t="s">
        <v>5</v>
      </c>
      <c r="N5" s="47"/>
      <c r="O5" s="48" t="s">
        <v>6</v>
      </c>
      <c r="P5" s="63"/>
      <c r="Q5" s="49" t="s">
        <v>12</v>
      </c>
      <c r="R5" s="48" t="s">
        <v>5</v>
      </c>
      <c r="S5" s="47"/>
      <c r="T5" s="48" t="s">
        <v>6</v>
      </c>
      <c r="U5" s="63"/>
      <c r="V5" s="49" t="s">
        <v>12</v>
      </c>
      <c r="W5" s="48" t="s">
        <v>5</v>
      </c>
      <c r="X5" s="47"/>
      <c r="Y5" s="48" t="s">
        <v>6</v>
      </c>
      <c r="Z5" s="63"/>
      <c r="AA5" s="49" t="s">
        <v>12</v>
      </c>
      <c r="AB5" s="48"/>
      <c r="AC5" s="47"/>
      <c r="AD5" s="48"/>
      <c r="AE5" s="63"/>
      <c r="AF5" s="49"/>
      <c r="AG5" s="48" t="s">
        <v>5</v>
      </c>
      <c r="AH5" s="47"/>
      <c r="AI5" s="48" t="s">
        <v>6</v>
      </c>
      <c r="AJ5" s="63"/>
      <c r="AK5" s="49" t="s">
        <v>12</v>
      </c>
      <c r="AL5" s="48" t="s">
        <v>5</v>
      </c>
      <c r="AM5" s="47"/>
      <c r="AN5" s="48" t="s">
        <v>6</v>
      </c>
      <c r="AO5" s="63"/>
      <c r="AP5" s="49" t="s">
        <v>12</v>
      </c>
      <c r="AQ5" s="48"/>
      <c r="AR5" s="47"/>
      <c r="AS5" s="48"/>
      <c r="AT5" s="63"/>
      <c r="AU5" s="49"/>
      <c r="AV5" s="48" t="s">
        <v>5</v>
      </c>
      <c r="AW5" s="47"/>
      <c r="AX5" s="48" t="s">
        <v>6</v>
      </c>
      <c r="AY5" s="63"/>
      <c r="AZ5" s="49" t="s">
        <v>12</v>
      </c>
      <c r="BA5" s="48" t="s">
        <v>5</v>
      </c>
      <c r="BB5" s="47"/>
      <c r="BC5" s="48" t="s">
        <v>6</v>
      </c>
      <c r="BD5" s="63"/>
      <c r="BE5" s="49" t="s">
        <v>12</v>
      </c>
      <c r="BF5" s="65"/>
      <c r="BG5" s="59"/>
    </row>
    <row r="6" spans="1:59" ht="47.25" x14ac:dyDescent="0.2">
      <c r="A6" s="53"/>
      <c r="B6" s="54"/>
      <c r="C6" s="3" t="s">
        <v>3</v>
      </c>
      <c r="D6" s="4" t="s">
        <v>4</v>
      </c>
      <c r="E6" s="5" t="s">
        <v>3</v>
      </c>
      <c r="F6" s="6" t="s">
        <v>4</v>
      </c>
      <c r="G6" s="50"/>
      <c r="H6" s="7" t="s">
        <v>3</v>
      </c>
      <c r="I6" s="4" t="s">
        <v>7</v>
      </c>
      <c r="J6" s="7" t="s">
        <v>3</v>
      </c>
      <c r="K6" s="4" t="s">
        <v>7</v>
      </c>
      <c r="L6" s="50"/>
      <c r="M6" s="3" t="s">
        <v>3</v>
      </c>
      <c r="N6" s="4" t="s">
        <v>9</v>
      </c>
      <c r="O6" s="3" t="s">
        <v>3</v>
      </c>
      <c r="P6" s="4" t="s">
        <v>9</v>
      </c>
      <c r="Q6" s="50"/>
      <c r="R6" s="3" t="s">
        <v>3</v>
      </c>
      <c r="S6" s="4" t="s">
        <v>9</v>
      </c>
      <c r="T6" s="3" t="s">
        <v>3</v>
      </c>
      <c r="U6" s="4" t="s">
        <v>9</v>
      </c>
      <c r="V6" s="50"/>
      <c r="W6" s="3" t="s">
        <v>3</v>
      </c>
      <c r="X6" s="4" t="s">
        <v>9</v>
      </c>
      <c r="Y6" s="3" t="s">
        <v>3</v>
      </c>
      <c r="Z6" s="4" t="s">
        <v>9</v>
      </c>
      <c r="AA6" s="50"/>
      <c r="AB6" s="3"/>
      <c r="AC6" s="4"/>
      <c r="AD6" s="3"/>
      <c r="AE6" s="4"/>
      <c r="AF6" s="50"/>
      <c r="AG6" s="3" t="s">
        <v>3</v>
      </c>
      <c r="AH6" s="4" t="s">
        <v>9</v>
      </c>
      <c r="AI6" s="3" t="s">
        <v>3</v>
      </c>
      <c r="AJ6" s="4" t="s">
        <v>9</v>
      </c>
      <c r="AK6" s="50"/>
      <c r="AL6" s="3" t="s">
        <v>3</v>
      </c>
      <c r="AM6" s="4" t="s">
        <v>9</v>
      </c>
      <c r="AN6" s="3" t="s">
        <v>3</v>
      </c>
      <c r="AO6" s="4" t="s">
        <v>44</v>
      </c>
      <c r="AP6" s="50"/>
      <c r="AQ6" s="3"/>
      <c r="AR6" s="4"/>
      <c r="AS6" s="3"/>
      <c r="AT6" s="4"/>
      <c r="AU6" s="50"/>
      <c r="AV6" s="3" t="s">
        <v>3</v>
      </c>
      <c r="AW6" s="4" t="s">
        <v>9</v>
      </c>
      <c r="AX6" s="3" t="s">
        <v>3</v>
      </c>
      <c r="AY6" s="4" t="s">
        <v>9</v>
      </c>
      <c r="AZ6" s="50"/>
      <c r="BA6" s="3" t="s">
        <v>3</v>
      </c>
      <c r="BB6" s="4" t="s">
        <v>9</v>
      </c>
      <c r="BC6" s="3" t="s">
        <v>3</v>
      </c>
      <c r="BD6" s="4" t="s">
        <v>44</v>
      </c>
      <c r="BE6" s="50"/>
      <c r="BF6" s="66"/>
      <c r="BG6" s="60"/>
    </row>
    <row r="7" spans="1:59" ht="23.1" customHeight="1" x14ac:dyDescent="0.2">
      <c r="A7" s="8">
        <v>1</v>
      </c>
      <c r="B7" s="9" t="s">
        <v>14</v>
      </c>
      <c r="C7" s="25"/>
      <c r="D7" s="23"/>
      <c r="E7" s="25"/>
      <c r="F7" s="23"/>
      <c r="G7" s="26"/>
      <c r="H7" s="30">
        <v>0</v>
      </c>
      <c r="I7" s="12">
        <v>0</v>
      </c>
      <c r="J7" s="33">
        <v>37.116999999999997</v>
      </c>
      <c r="K7" s="36">
        <v>38</v>
      </c>
      <c r="L7" s="11">
        <f t="shared" ref="L7:L30" si="0">J7*15/100</f>
        <v>5.5675499999999998</v>
      </c>
      <c r="M7" s="30">
        <v>0</v>
      </c>
      <c r="N7" s="23">
        <v>0</v>
      </c>
      <c r="O7" s="30">
        <v>0</v>
      </c>
      <c r="P7" s="22">
        <v>0</v>
      </c>
      <c r="Q7" s="24">
        <f t="shared" ref="Q7:Q30" si="1">O7*10/100</f>
        <v>0</v>
      </c>
      <c r="R7" s="30">
        <v>0</v>
      </c>
      <c r="S7" s="37">
        <v>0</v>
      </c>
      <c r="T7" s="32">
        <v>0</v>
      </c>
      <c r="U7" s="37">
        <v>0</v>
      </c>
      <c r="V7" s="24">
        <f t="shared" ref="V7:V30" si="2">T7*10/100</f>
        <v>0</v>
      </c>
      <c r="W7" s="30">
        <v>0</v>
      </c>
      <c r="X7" s="22">
        <v>0</v>
      </c>
      <c r="Y7" s="30">
        <v>0</v>
      </c>
      <c r="Z7" s="22">
        <v>0</v>
      </c>
      <c r="AA7" s="30"/>
      <c r="AB7" s="8"/>
      <c r="AC7" s="8"/>
      <c r="AD7" s="8"/>
      <c r="AE7" s="8"/>
      <c r="AF7" s="8"/>
      <c r="AG7" s="30">
        <v>23.547000000000001</v>
      </c>
      <c r="AH7" s="12">
        <v>24</v>
      </c>
      <c r="AI7" s="34">
        <v>154.05600000000001</v>
      </c>
      <c r="AJ7" s="34">
        <v>155</v>
      </c>
      <c r="AK7" s="11">
        <f t="shared" ref="AK7:AK30" si="3">AI7*10/100</f>
        <v>15.405600000000002</v>
      </c>
      <c r="AL7" s="30">
        <v>0</v>
      </c>
      <c r="AM7" s="22">
        <v>0</v>
      </c>
      <c r="AN7" s="30">
        <v>0</v>
      </c>
      <c r="AO7" s="22">
        <v>0</v>
      </c>
      <c r="AP7" s="11">
        <f t="shared" ref="AP7:AP29" si="4">AN7*27/100</f>
        <v>0</v>
      </c>
      <c r="AQ7" s="11"/>
      <c r="AR7" s="8"/>
      <c r="AS7" s="11"/>
      <c r="AT7" s="11"/>
      <c r="AU7" s="13"/>
      <c r="AV7" s="11">
        <v>17.53</v>
      </c>
      <c r="AW7" s="12">
        <v>5</v>
      </c>
      <c r="AX7" s="11">
        <v>20.149999999999999</v>
      </c>
      <c r="AY7" s="12">
        <v>5</v>
      </c>
      <c r="AZ7" s="11">
        <v>1.0075000000000001</v>
      </c>
      <c r="BA7" s="32">
        <v>5.8979999999999997</v>
      </c>
      <c r="BB7" s="12">
        <v>1</v>
      </c>
      <c r="BC7" s="32">
        <v>5.8979999999999997</v>
      </c>
      <c r="BD7" s="12">
        <v>1</v>
      </c>
      <c r="BE7" s="11"/>
      <c r="BF7" s="11">
        <f>J7+O7+T7+Y7+AI7+AN7+BC7</f>
        <v>197.071</v>
      </c>
      <c r="BG7" s="11">
        <f>L7+Q7+V7+AA7+AK7+AP7+BE7</f>
        <v>20.97315</v>
      </c>
    </row>
    <row r="8" spans="1:59" ht="23.1" customHeight="1" x14ac:dyDescent="0.2">
      <c r="A8" s="8">
        <v>2</v>
      </c>
      <c r="B8" s="9" t="s">
        <v>15</v>
      </c>
      <c r="C8" s="25"/>
      <c r="D8" s="23"/>
      <c r="E8" s="25"/>
      <c r="F8" s="23"/>
      <c r="G8" s="26"/>
      <c r="H8" s="30">
        <v>9.99</v>
      </c>
      <c r="I8" s="12">
        <v>14</v>
      </c>
      <c r="J8" s="32">
        <v>0</v>
      </c>
      <c r="K8" s="36">
        <v>0</v>
      </c>
      <c r="L8" s="11">
        <f t="shared" si="0"/>
        <v>0</v>
      </c>
      <c r="M8" s="30">
        <v>0</v>
      </c>
      <c r="N8" s="23">
        <v>0</v>
      </c>
      <c r="O8" s="30">
        <v>0</v>
      </c>
      <c r="P8" s="22">
        <v>0</v>
      </c>
      <c r="Q8" s="24">
        <f t="shared" si="1"/>
        <v>0</v>
      </c>
      <c r="R8" s="30">
        <v>0</v>
      </c>
      <c r="S8" s="37">
        <v>0</v>
      </c>
      <c r="T8" s="32">
        <v>24.896999999999998</v>
      </c>
      <c r="U8" s="37">
        <v>5</v>
      </c>
      <c r="V8" s="24">
        <f t="shared" si="2"/>
        <v>2.4896999999999996</v>
      </c>
      <c r="W8" s="30">
        <v>0</v>
      </c>
      <c r="X8" s="22">
        <v>0</v>
      </c>
      <c r="Y8" s="30">
        <v>0</v>
      </c>
      <c r="Z8" s="22">
        <v>0</v>
      </c>
      <c r="AA8" s="30"/>
      <c r="AB8" s="8"/>
      <c r="AC8" s="8"/>
      <c r="AD8" s="8"/>
      <c r="AE8" s="8"/>
      <c r="AF8" s="8"/>
      <c r="AG8" s="30">
        <v>45.34</v>
      </c>
      <c r="AH8" s="12">
        <v>45</v>
      </c>
      <c r="AI8" s="34">
        <v>55.859000000000002</v>
      </c>
      <c r="AJ8" s="34">
        <v>56</v>
      </c>
      <c r="AK8" s="11">
        <f t="shared" si="3"/>
        <v>5.5859000000000005</v>
      </c>
      <c r="AL8" s="30">
        <v>0</v>
      </c>
      <c r="AM8" s="22">
        <v>0</v>
      </c>
      <c r="AN8" s="30">
        <v>0</v>
      </c>
      <c r="AO8" s="22">
        <v>0</v>
      </c>
      <c r="AP8" s="11">
        <f t="shared" si="4"/>
        <v>0</v>
      </c>
      <c r="AQ8" s="11"/>
      <c r="AR8" s="8"/>
      <c r="AS8" s="11"/>
      <c r="AT8" s="11"/>
      <c r="AU8" s="13"/>
      <c r="AV8" s="11">
        <v>17.48</v>
      </c>
      <c r="AW8" s="12">
        <v>5</v>
      </c>
      <c r="AX8" s="11">
        <v>20.260000000000002</v>
      </c>
      <c r="AY8" s="12">
        <v>5</v>
      </c>
      <c r="AZ8" s="8">
        <v>0</v>
      </c>
      <c r="BA8" s="32">
        <v>6.95</v>
      </c>
      <c r="BB8" s="12">
        <v>1</v>
      </c>
      <c r="BC8" s="32">
        <v>6.95</v>
      </c>
      <c r="BD8" s="12">
        <v>1</v>
      </c>
      <c r="BE8" s="8"/>
      <c r="BF8" s="11">
        <f t="shared" ref="BF8:BF30" si="5">J8+O8+T8+Y8+AI8+AN8+BC8</f>
        <v>87.706000000000003</v>
      </c>
      <c r="BG8" s="11">
        <f t="shared" ref="BG8:BG30" si="6">L8+Q8+V8+AA8+AK8+AP8+BE8</f>
        <v>8.0755999999999997</v>
      </c>
    </row>
    <row r="9" spans="1:59" ht="23.1" customHeight="1" x14ac:dyDescent="0.2">
      <c r="A9" s="8">
        <v>3</v>
      </c>
      <c r="B9" s="9" t="s">
        <v>16</v>
      </c>
      <c r="C9" s="27"/>
      <c r="D9" s="28"/>
      <c r="E9" s="27"/>
      <c r="F9" s="28"/>
      <c r="G9" s="22"/>
      <c r="H9" s="30">
        <v>15.17</v>
      </c>
      <c r="I9" s="12">
        <v>20</v>
      </c>
      <c r="J9" s="33">
        <v>21.85</v>
      </c>
      <c r="K9" s="36">
        <v>22</v>
      </c>
      <c r="L9" s="11">
        <f t="shared" si="0"/>
        <v>3.2774999999999999</v>
      </c>
      <c r="M9" s="30">
        <v>44.476999999999997</v>
      </c>
      <c r="N9" s="22">
        <v>2</v>
      </c>
      <c r="O9" s="30">
        <v>32.537999999999997</v>
      </c>
      <c r="P9" s="22">
        <v>2</v>
      </c>
      <c r="Q9" s="24">
        <f t="shared" si="1"/>
        <v>3.2538</v>
      </c>
      <c r="R9" s="30">
        <v>64.950999999999993</v>
      </c>
      <c r="S9" s="37">
        <v>8</v>
      </c>
      <c r="T9" s="32">
        <v>64.816000000000003</v>
      </c>
      <c r="U9" s="37">
        <v>10</v>
      </c>
      <c r="V9" s="24">
        <v>74.775000000000006</v>
      </c>
      <c r="W9" s="30">
        <v>0</v>
      </c>
      <c r="X9" s="22">
        <v>0</v>
      </c>
      <c r="Y9" s="30">
        <v>1.89</v>
      </c>
      <c r="Z9" s="22">
        <v>1</v>
      </c>
      <c r="AA9" s="30"/>
      <c r="AB9" s="8"/>
      <c r="AC9" s="8"/>
      <c r="AD9" s="8"/>
      <c r="AE9" s="8"/>
      <c r="AF9" s="8"/>
      <c r="AG9" s="30">
        <v>17.472999999999999</v>
      </c>
      <c r="AH9" s="12">
        <v>17</v>
      </c>
      <c r="AI9" s="35">
        <v>20.494</v>
      </c>
      <c r="AJ9" s="34">
        <v>20</v>
      </c>
      <c r="AK9" s="11">
        <f t="shared" si="3"/>
        <v>2.0493999999999999</v>
      </c>
      <c r="AL9" s="30">
        <v>0</v>
      </c>
      <c r="AM9" s="22">
        <v>0</v>
      </c>
      <c r="AN9" s="30">
        <v>0</v>
      </c>
      <c r="AO9" s="22">
        <v>0</v>
      </c>
      <c r="AP9" s="11">
        <f t="shared" si="4"/>
        <v>0</v>
      </c>
      <c r="AQ9" s="11"/>
      <c r="AR9" s="8"/>
      <c r="AS9" s="11"/>
      <c r="AT9" s="11"/>
      <c r="AU9" s="13"/>
      <c r="AV9" s="11">
        <v>17.46</v>
      </c>
      <c r="AW9" s="12">
        <v>5</v>
      </c>
      <c r="AX9" s="11">
        <v>20.47</v>
      </c>
      <c r="AY9" s="12">
        <v>5</v>
      </c>
      <c r="AZ9" s="8">
        <v>2.4563999999999999</v>
      </c>
      <c r="BA9" s="32">
        <v>3</v>
      </c>
      <c r="BB9" s="12">
        <v>1</v>
      </c>
      <c r="BC9" s="32">
        <v>3</v>
      </c>
      <c r="BD9" s="12">
        <v>1</v>
      </c>
      <c r="BE9" s="8"/>
      <c r="BF9" s="11">
        <f t="shared" si="5"/>
        <v>144.58800000000002</v>
      </c>
      <c r="BG9" s="11">
        <f t="shared" si="6"/>
        <v>83.355700000000013</v>
      </c>
    </row>
    <row r="10" spans="1:59" ht="23.1" customHeight="1" x14ac:dyDescent="0.2">
      <c r="A10" s="8">
        <v>4</v>
      </c>
      <c r="B10" s="9" t="s">
        <v>17</v>
      </c>
      <c r="C10" s="27"/>
      <c r="D10" s="28"/>
      <c r="E10" s="27"/>
      <c r="F10" s="28"/>
      <c r="G10" s="22"/>
      <c r="H10" s="30">
        <v>35.151000000000003</v>
      </c>
      <c r="I10" s="12">
        <v>45</v>
      </c>
      <c r="J10" s="32">
        <v>31.681000000000001</v>
      </c>
      <c r="K10" s="36">
        <v>32</v>
      </c>
      <c r="L10" s="11">
        <f t="shared" si="0"/>
        <v>4.7521500000000003</v>
      </c>
      <c r="M10" s="30">
        <v>18.015000000000001</v>
      </c>
      <c r="N10" s="22">
        <v>1</v>
      </c>
      <c r="O10" s="30">
        <v>11.933999999999999</v>
      </c>
      <c r="P10" s="22">
        <v>1</v>
      </c>
      <c r="Q10" s="24">
        <f t="shared" si="1"/>
        <v>1.1933999999999998</v>
      </c>
      <c r="R10" s="30">
        <v>72.06</v>
      </c>
      <c r="S10" s="37">
        <v>8</v>
      </c>
      <c r="T10" s="32">
        <v>67.510000000000005</v>
      </c>
      <c r="U10" s="37">
        <v>8</v>
      </c>
      <c r="V10" s="24">
        <f t="shared" si="2"/>
        <v>6.7510000000000003</v>
      </c>
      <c r="W10" s="30">
        <v>0</v>
      </c>
      <c r="X10" s="22">
        <v>0</v>
      </c>
      <c r="Y10" s="30">
        <v>0</v>
      </c>
      <c r="Z10" s="22">
        <v>0</v>
      </c>
      <c r="AA10" s="30"/>
      <c r="AB10" s="8"/>
      <c r="AC10" s="8"/>
      <c r="AD10" s="8"/>
      <c r="AE10" s="8"/>
      <c r="AF10" s="8"/>
      <c r="AG10" s="30">
        <v>35.152000000000001</v>
      </c>
      <c r="AH10" s="12">
        <v>35</v>
      </c>
      <c r="AI10" s="34">
        <v>84.742999999999995</v>
      </c>
      <c r="AJ10" s="34">
        <v>85</v>
      </c>
      <c r="AK10" s="11">
        <f t="shared" si="3"/>
        <v>8.4742999999999995</v>
      </c>
      <c r="AL10" s="30">
        <v>0</v>
      </c>
      <c r="AM10" s="22">
        <v>0</v>
      </c>
      <c r="AN10" s="30">
        <v>1.5</v>
      </c>
      <c r="AO10" s="22">
        <v>2</v>
      </c>
      <c r="AP10" s="11">
        <f t="shared" si="4"/>
        <v>0.40500000000000003</v>
      </c>
      <c r="AQ10" s="11"/>
      <c r="AR10" s="8"/>
      <c r="AS10" s="11"/>
      <c r="AT10" s="12"/>
      <c r="AU10" s="8"/>
      <c r="AV10" s="11">
        <v>21.47</v>
      </c>
      <c r="AW10" s="12">
        <v>6</v>
      </c>
      <c r="AX10" s="11">
        <v>21.44</v>
      </c>
      <c r="AY10" s="12">
        <v>6</v>
      </c>
      <c r="AZ10" s="8">
        <v>0</v>
      </c>
      <c r="BA10" s="32">
        <v>7.109</v>
      </c>
      <c r="BB10" s="12">
        <v>1</v>
      </c>
      <c r="BC10" s="32">
        <v>7.109</v>
      </c>
      <c r="BD10" s="12">
        <v>1</v>
      </c>
      <c r="BE10" s="8"/>
      <c r="BF10" s="11">
        <f t="shared" si="5"/>
        <v>204.477</v>
      </c>
      <c r="BG10" s="11">
        <f t="shared" si="6"/>
        <v>21.575850000000003</v>
      </c>
    </row>
    <row r="11" spans="1:59" ht="23.1" customHeight="1" x14ac:dyDescent="0.2">
      <c r="A11" s="8">
        <v>5</v>
      </c>
      <c r="B11" s="9" t="s">
        <v>18</v>
      </c>
      <c r="C11" s="27"/>
      <c r="D11" s="28"/>
      <c r="E11" s="27"/>
      <c r="F11" s="28"/>
      <c r="G11" s="22"/>
      <c r="H11" s="30">
        <v>25.106999999999999</v>
      </c>
      <c r="I11" s="12">
        <v>30</v>
      </c>
      <c r="J11" s="33">
        <v>54.234999999999999</v>
      </c>
      <c r="K11" s="36">
        <v>65</v>
      </c>
      <c r="L11" s="11">
        <f t="shared" si="0"/>
        <v>8.1352499999999992</v>
      </c>
      <c r="M11" s="30">
        <v>0</v>
      </c>
      <c r="N11" s="22">
        <v>0</v>
      </c>
      <c r="O11" s="30">
        <v>0</v>
      </c>
      <c r="P11" s="22">
        <v>0</v>
      </c>
      <c r="Q11" s="24">
        <f>O11*10/100</f>
        <v>0</v>
      </c>
      <c r="R11" s="30">
        <v>73.117999999999995</v>
      </c>
      <c r="S11" s="37">
        <v>8</v>
      </c>
      <c r="T11" s="32">
        <v>67.510000000000005</v>
      </c>
      <c r="U11" s="37">
        <v>8</v>
      </c>
      <c r="V11" s="24">
        <f t="shared" si="2"/>
        <v>6.7510000000000003</v>
      </c>
      <c r="W11" s="30">
        <v>0</v>
      </c>
      <c r="X11" s="22">
        <v>0</v>
      </c>
      <c r="Y11" s="30">
        <v>0</v>
      </c>
      <c r="Z11" s="22">
        <v>0</v>
      </c>
      <c r="AA11" s="30"/>
      <c r="AB11" s="8"/>
      <c r="AC11" s="8"/>
      <c r="AD11" s="8"/>
      <c r="AE11" s="8"/>
      <c r="AF11" s="8"/>
      <c r="AG11" s="30">
        <v>25.106999999999999</v>
      </c>
      <c r="AH11" s="12">
        <v>26</v>
      </c>
      <c r="AI11" s="34">
        <v>81.165000000000006</v>
      </c>
      <c r="AJ11" s="34">
        <v>82</v>
      </c>
      <c r="AK11" s="11">
        <f t="shared" si="3"/>
        <v>8.1165000000000003</v>
      </c>
      <c r="AL11" s="30">
        <v>0</v>
      </c>
      <c r="AM11" s="22">
        <v>0</v>
      </c>
      <c r="AN11" s="30">
        <v>0</v>
      </c>
      <c r="AO11" s="22">
        <v>0</v>
      </c>
      <c r="AP11" s="11">
        <f t="shared" si="4"/>
        <v>0</v>
      </c>
      <c r="AQ11" s="11"/>
      <c r="AR11" s="8"/>
      <c r="AS11" s="11"/>
      <c r="AT11" s="12"/>
      <c r="AU11" s="8"/>
      <c r="AV11" s="11">
        <v>21.58</v>
      </c>
      <c r="AW11" s="12">
        <v>6</v>
      </c>
      <c r="AX11" s="11">
        <v>22.8</v>
      </c>
      <c r="AY11" s="12">
        <v>6</v>
      </c>
      <c r="AZ11" s="8">
        <v>0</v>
      </c>
      <c r="BA11" s="32">
        <v>6.2130000000000001</v>
      </c>
      <c r="BB11" s="12">
        <v>1</v>
      </c>
      <c r="BC11" s="32">
        <v>6.2130000000000001</v>
      </c>
      <c r="BD11" s="12">
        <v>1</v>
      </c>
      <c r="BE11" s="8"/>
      <c r="BF11" s="11">
        <f t="shared" si="5"/>
        <v>209.12300000000002</v>
      </c>
      <c r="BG11" s="11">
        <f t="shared" si="6"/>
        <v>23.002749999999999</v>
      </c>
    </row>
    <row r="12" spans="1:59" ht="23.1" customHeight="1" x14ac:dyDescent="0.2">
      <c r="A12" s="8">
        <v>6</v>
      </c>
      <c r="B12" s="9" t="s">
        <v>19</v>
      </c>
      <c r="C12" s="25"/>
      <c r="D12" s="23"/>
      <c r="E12" s="25"/>
      <c r="F12" s="23"/>
      <c r="G12" s="26"/>
      <c r="H12" s="30">
        <v>0</v>
      </c>
      <c r="I12" s="12">
        <v>0</v>
      </c>
      <c r="J12" s="32">
        <v>0</v>
      </c>
      <c r="K12" s="36">
        <v>0</v>
      </c>
      <c r="L12" s="11">
        <f t="shared" si="0"/>
        <v>0</v>
      </c>
      <c r="M12" s="30">
        <v>0</v>
      </c>
      <c r="N12" s="22">
        <v>0</v>
      </c>
      <c r="O12" s="30">
        <v>26.106999999999999</v>
      </c>
      <c r="P12" s="22">
        <v>1</v>
      </c>
      <c r="Q12" s="24">
        <f t="shared" si="1"/>
        <v>2.6107</v>
      </c>
      <c r="R12" s="30">
        <v>71.064999999999998</v>
      </c>
      <c r="S12" s="37">
        <v>8</v>
      </c>
      <c r="T12" s="32">
        <v>74.775000000000006</v>
      </c>
      <c r="U12" s="37">
        <v>10</v>
      </c>
      <c r="V12" s="24">
        <f t="shared" si="2"/>
        <v>7.4775</v>
      </c>
      <c r="W12" s="30">
        <v>0</v>
      </c>
      <c r="X12" s="22">
        <v>0</v>
      </c>
      <c r="Y12" s="30">
        <v>0</v>
      </c>
      <c r="Z12" s="22">
        <v>0</v>
      </c>
      <c r="AA12" s="30"/>
      <c r="AB12" s="8"/>
      <c r="AC12" s="8"/>
      <c r="AD12" s="8"/>
      <c r="AE12" s="8"/>
      <c r="AF12" s="8"/>
      <c r="AG12" s="30">
        <v>22.042999999999999</v>
      </c>
      <c r="AH12" s="12">
        <v>22</v>
      </c>
      <c r="AI12" s="35">
        <v>0</v>
      </c>
      <c r="AJ12" s="34">
        <v>0</v>
      </c>
      <c r="AK12" s="11">
        <f t="shared" si="3"/>
        <v>0</v>
      </c>
      <c r="AL12" s="30">
        <v>0</v>
      </c>
      <c r="AM12" s="22">
        <v>0</v>
      </c>
      <c r="AN12" s="30">
        <v>0</v>
      </c>
      <c r="AO12" s="22">
        <v>0</v>
      </c>
      <c r="AP12" s="11">
        <f t="shared" si="4"/>
        <v>0</v>
      </c>
      <c r="AQ12" s="11"/>
      <c r="AR12" s="8"/>
      <c r="AS12" s="11"/>
      <c r="AT12" s="11"/>
      <c r="AU12" s="8"/>
      <c r="AV12" s="11">
        <v>17.5</v>
      </c>
      <c r="AW12" s="12">
        <v>5</v>
      </c>
      <c r="AX12" s="11">
        <v>19.350000000000001</v>
      </c>
      <c r="AY12" s="12">
        <v>5</v>
      </c>
      <c r="AZ12" s="11">
        <v>0.38700000000000001</v>
      </c>
      <c r="BA12" s="32">
        <v>2.8959999999999999</v>
      </c>
      <c r="BB12" s="12">
        <v>1</v>
      </c>
      <c r="BC12" s="32">
        <v>2.8959999999999999</v>
      </c>
      <c r="BD12" s="12">
        <v>1</v>
      </c>
      <c r="BE12" s="11"/>
      <c r="BF12" s="11">
        <f t="shared" si="5"/>
        <v>103.77800000000001</v>
      </c>
      <c r="BG12" s="11">
        <f t="shared" si="6"/>
        <v>10.088200000000001</v>
      </c>
    </row>
    <row r="13" spans="1:59" ht="23.1" customHeight="1" x14ac:dyDescent="0.2">
      <c r="A13" s="8">
        <v>7</v>
      </c>
      <c r="B13" s="9" t="s">
        <v>20</v>
      </c>
      <c r="C13" s="27"/>
      <c r="D13" s="28"/>
      <c r="E13" s="27"/>
      <c r="F13" s="28"/>
      <c r="G13" s="22"/>
      <c r="H13" s="30">
        <v>0</v>
      </c>
      <c r="I13" s="12">
        <f t="shared" ref="I13:I30" si="7">H13/850*1000</f>
        <v>0</v>
      </c>
      <c r="J13" s="32">
        <v>0</v>
      </c>
      <c r="K13" s="36">
        <v>0</v>
      </c>
      <c r="L13" s="11">
        <f t="shared" si="0"/>
        <v>0</v>
      </c>
      <c r="M13" s="30">
        <v>0</v>
      </c>
      <c r="N13" s="22">
        <v>0</v>
      </c>
      <c r="O13" s="30">
        <v>0</v>
      </c>
      <c r="P13" s="22">
        <v>0</v>
      </c>
      <c r="Q13" s="24">
        <f t="shared" si="1"/>
        <v>0</v>
      </c>
      <c r="R13" s="30">
        <v>71.064999999999998</v>
      </c>
      <c r="S13" s="37">
        <v>8</v>
      </c>
      <c r="T13" s="32">
        <v>64.819000000000003</v>
      </c>
      <c r="U13" s="37">
        <v>8</v>
      </c>
      <c r="V13" s="24">
        <f t="shared" si="2"/>
        <v>6.4819000000000004</v>
      </c>
      <c r="W13" s="30">
        <v>0</v>
      </c>
      <c r="X13" s="22">
        <v>0</v>
      </c>
      <c r="Y13" s="30">
        <v>0</v>
      </c>
      <c r="Z13" s="22">
        <v>0</v>
      </c>
      <c r="AA13" s="30"/>
      <c r="AB13" s="8"/>
      <c r="AC13" s="8"/>
      <c r="AD13" s="8"/>
      <c r="AE13" s="8"/>
      <c r="AF13" s="8"/>
      <c r="AG13" s="30">
        <v>14.989000000000001</v>
      </c>
      <c r="AH13" s="12">
        <v>15</v>
      </c>
      <c r="AI13" s="35">
        <v>39.624000000000002</v>
      </c>
      <c r="AJ13" s="34">
        <v>40</v>
      </c>
      <c r="AK13" s="11">
        <f t="shared" si="3"/>
        <v>3.9624000000000001</v>
      </c>
      <c r="AL13" s="30">
        <v>0</v>
      </c>
      <c r="AM13" s="22">
        <v>0</v>
      </c>
      <c r="AN13" s="30">
        <v>0</v>
      </c>
      <c r="AO13" s="22">
        <v>0</v>
      </c>
      <c r="AP13" s="11">
        <f t="shared" si="4"/>
        <v>0</v>
      </c>
      <c r="AQ13" s="11"/>
      <c r="AR13" s="8"/>
      <c r="AS13" s="11"/>
      <c r="AT13" s="11"/>
      <c r="AU13" s="8"/>
      <c r="AV13" s="11">
        <v>17.5</v>
      </c>
      <c r="AW13" s="12">
        <v>5</v>
      </c>
      <c r="AX13" s="11">
        <v>19.350000000000001</v>
      </c>
      <c r="AY13" s="12">
        <v>5</v>
      </c>
      <c r="AZ13" s="8">
        <v>0</v>
      </c>
      <c r="BA13" s="32">
        <v>3.4220000000000002</v>
      </c>
      <c r="BB13" s="12">
        <v>1</v>
      </c>
      <c r="BC13" s="32">
        <v>3.4220000000000002</v>
      </c>
      <c r="BD13" s="12">
        <v>1</v>
      </c>
      <c r="BE13" s="8"/>
      <c r="BF13" s="11">
        <f t="shared" si="5"/>
        <v>107.86500000000001</v>
      </c>
      <c r="BG13" s="11">
        <f t="shared" si="6"/>
        <v>10.4443</v>
      </c>
    </row>
    <row r="14" spans="1:59" ht="23.1" customHeight="1" x14ac:dyDescent="0.2">
      <c r="A14" s="8">
        <v>8</v>
      </c>
      <c r="B14" s="9" t="s">
        <v>21</v>
      </c>
      <c r="C14" s="27"/>
      <c r="D14" s="28"/>
      <c r="E14" s="27"/>
      <c r="F14" s="28"/>
      <c r="G14" s="22"/>
      <c r="H14" s="30">
        <v>14.983000000000001</v>
      </c>
      <c r="I14" s="12">
        <v>18</v>
      </c>
      <c r="J14" s="33">
        <v>25.631</v>
      </c>
      <c r="K14" s="36">
        <v>34</v>
      </c>
      <c r="L14" s="11">
        <f t="shared" si="0"/>
        <v>3.8446500000000001</v>
      </c>
      <c r="M14" s="30">
        <v>21.100999999999999</v>
      </c>
      <c r="N14" s="22">
        <v>2</v>
      </c>
      <c r="O14" s="30">
        <v>25.021999999999998</v>
      </c>
      <c r="P14" s="22">
        <v>2</v>
      </c>
      <c r="Q14" s="24">
        <f t="shared" si="1"/>
        <v>2.5021999999999998</v>
      </c>
      <c r="R14" s="30">
        <v>71.930999999999997</v>
      </c>
      <c r="S14" s="37">
        <v>8</v>
      </c>
      <c r="T14" s="32">
        <v>64.510000000000005</v>
      </c>
      <c r="U14" s="37">
        <v>8</v>
      </c>
      <c r="V14" s="24">
        <f t="shared" si="2"/>
        <v>6.4510000000000005</v>
      </c>
      <c r="W14" s="30">
        <v>0</v>
      </c>
      <c r="X14" s="22">
        <v>0</v>
      </c>
      <c r="Y14" s="30">
        <v>2.09</v>
      </c>
      <c r="Z14" s="22">
        <v>1</v>
      </c>
      <c r="AA14" s="30"/>
      <c r="AB14" s="8"/>
      <c r="AC14" s="8"/>
      <c r="AD14" s="8"/>
      <c r="AE14" s="8"/>
      <c r="AF14" s="8"/>
      <c r="AG14" s="30">
        <v>25.119</v>
      </c>
      <c r="AH14" s="12">
        <v>25</v>
      </c>
      <c r="AI14" s="34">
        <v>23.257000000000001</v>
      </c>
      <c r="AJ14" s="34">
        <v>23</v>
      </c>
      <c r="AK14" s="11">
        <f t="shared" si="3"/>
        <v>2.3257000000000003</v>
      </c>
      <c r="AL14" s="30">
        <v>0</v>
      </c>
      <c r="AM14" s="22">
        <v>0</v>
      </c>
      <c r="AN14" s="30">
        <v>5.25</v>
      </c>
      <c r="AO14" s="22">
        <v>7</v>
      </c>
      <c r="AP14" s="11">
        <f t="shared" si="4"/>
        <v>1.4175</v>
      </c>
      <c r="AQ14" s="11"/>
      <c r="AR14" s="8"/>
      <c r="AS14" s="11"/>
      <c r="AT14" s="12"/>
      <c r="AU14" s="8"/>
      <c r="AV14" s="11">
        <v>21.58</v>
      </c>
      <c r="AW14" s="12">
        <v>4</v>
      </c>
      <c r="AX14" s="11">
        <v>20.64</v>
      </c>
      <c r="AY14" s="12">
        <v>4</v>
      </c>
      <c r="AZ14" s="8">
        <v>0</v>
      </c>
      <c r="BA14" s="32">
        <v>4.8440000000000003</v>
      </c>
      <c r="BB14" s="12">
        <v>1</v>
      </c>
      <c r="BC14" s="32">
        <v>4.8440000000000003</v>
      </c>
      <c r="BD14" s="12">
        <v>1</v>
      </c>
      <c r="BE14" s="8"/>
      <c r="BF14" s="11">
        <f t="shared" si="5"/>
        <v>150.60400000000001</v>
      </c>
      <c r="BG14" s="11">
        <f t="shared" si="6"/>
        <v>16.541050000000002</v>
      </c>
    </row>
    <row r="15" spans="1:59" ht="23.1" customHeight="1" x14ac:dyDescent="0.2">
      <c r="A15" s="8">
        <v>9</v>
      </c>
      <c r="B15" s="9" t="s">
        <v>22</v>
      </c>
      <c r="C15" s="27"/>
      <c r="D15" s="28"/>
      <c r="E15" s="27"/>
      <c r="F15" s="28"/>
      <c r="G15" s="22"/>
      <c r="H15" s="30">
        <v>0</v>
      </c>
      <c r="I15" s="12">
        <f t="shared" si="7"/>
        <v>0</v>
      </c>
      <c r="J15" s="32">
        <v>0</v>
      </c>
      <c r="K15" s="36">
        <v>0</v>
      </c>
      <c r="L15" s="11">
        <f t="shared" si="0"/>
        <v>0</v>
      </c>
      <c r="M15" s="30">
        <v>0</v>
      </c>
      <c r="N15" s="22">
        <v>0</v>
      </c>
      <c r="O15" s="30">
        <v>0</v>
      </c>
      <c r="P15" s="22">
        <v>0</v>
      </c>
      <c r="Q15" s="24">
        <f t="shared" si="1"/>
        <v>0</v>
      </c>
      <c r="R15" s="30">
        <v>70.149000000000001</v>
      </c>
      <c r="S15" s="37">
        <v>8</v>
      </c>
      <c r="T15" s="32">
        <v>62.29</v>
      </c>
      <c r="U15" s="37">
        <v>8</v>
      </c>
      <c r="V15" s="24">
        <f t="shared" si="2"/>
        <v>6.2290000000000001</v>
      </c>
      <c r="W15" s="30">
        <v>0</v>
      </c>
      <c r="X15" s="22">
        <v>0</v>
      </c>
      <c r="Y15" s="30">
        <v>0</v>
      </c>
      <c r="Z15" s="22">
        <v>0</v>
      </c>
      <c r="AA15" s="30"/>
      <c r="AB15" s="8"/>
      <c r="AC15" s="8"/>
      <c r="AD15" s="8"/>
      <c r="AE15" s="8"/>
      <c r="AF15" s="8"/>
      <c r="AG15" s="30">
        <v>24.991</v>
      </c>
      <c r="AH15" s="12">
        <v>25</v>
      </c>
      <c r="AI15" s="34">
        <v>73.744</v>
      </c>
      <c r="AJ15" s="34">
        <v>74</v>
      </c>
      <c r="AK15" s="11">
        <f t="shared" si="3"/>
        <v>7.3744000000000005</v>
      </c>
      <c r="AL15" s="30">
        <v>0</v>
      </c>
      <c r="AM15" s="22">
        <v>0</v>
      </c>
      <c r="AN15" s="30">
        <v>3.75</v>
      </c>
      <c r="AO15" s="22">
        <v>5</v>
      </c>
      <c r="AP15" s="11">
        <f t="shared" si="4"/>
        <v>1.0125</v>
      </c>
      <c r="AQ15" s="11"/>
      <c r="AR15" s="8"/>
      <c r="AS15" s="11"/>
      <c r="AT15" s="12"/>
      <c r="AU15" s="8"/>
      <c r="AV15" s="11">
        <v>17.510000000000002</v>
      </c>
      <c r="AW15" s="12">
        <v>5</v>
      </c>
      <c r="AX15" s="11">
        <v>19.350000000000001</v>
      </c>
      <c r="AY15" s="12">
        <v>5</v>
      </c>
      <c r="AZ15" s="8">
        <v>0</v>
      </c>
      <c r="BA15" s="32">
        <v>5.3209999999999997</v>
      </c>
      <c r="BB15" s="12">
        <v>1</v>
      </c>
      <c r="BC15" s="32">
        <v>5.3209999999999997</v>
      </c>
      <c r="BD15" s="12">
        <v>1</v>
      </c>
      <c r="BE15" s="8"/>
      <c r="BF15" s="11">
        <f t="shared" si="5"/>
        <v>145.10499999999999</v>
      </c>
      <c r="BG15" s="11">
        <f t="shared" si="6"/>
        <v>14.6159</v>
      </c>
    </row>
    <row r="16" spans="1:59" ht="23.1" customHeight="1" x14ac:dyDescent="0.2">
      <c r="A16" s="8">
        <v>10</v>
      </c>
      <c r="B16" s="9" t="s">
        <v>23</v>
      </c>
      <c r="C16" s="27"/>
      <c r="D16" s="28"/>
      <c r="E16" s="27"/>
      <c r="F16" s="28"/>
      <c r="G16" s="22"/>
      <c r="H16" s="30">
        <v>0</v>
      </c>
      <c r="I16" s="12">
        <f t="shared" si="7"/>
        <v>0</v>
      </c>
      <c r="J16" s="32">
        <v>0</v>
      </c>
      <c r="K16" s="36">
        <v>0</v>
      </c>
      <c r="L16" s="11">
        <f t="shared" si="0"/>
        <v>0</v>
      </c>
      <c r="M16" s="30">
        <v>0</v>
      </c>
      <c r="N16" s="22">
        <v>0</v>
      </c>
      <c r="O16" s="30">
        <v>0</v>
      </c>
      <c r="P16" s="22">
        <v>0</v>
      </c>
      <c r="Q16" s="24">
        <f t="shared" si="1"/>
        <v>0</v>
      </c>
      <c r="R16" s="30">
        <v>70.063999999999993</v>
      </c>
      <c r="S16" s="37">
        <v>8</v>
      </c>
      <c r="T16" s="32">
        <v>64.816000000000003</v>
      </c>
      <c r="U16" s="37">
        <v>8</v>
      </c>
      <c r="V16" s="24">
        <f t="shared" si="2"/>
        <v>6.4816000000000011</v>
      </c>
      <c r="W16" s="30">
        <v>0</v>
      </c>
      <c r="X16" s="22">
        <v>0</v>
      </c>
      <c r="Y16" s="30">
        <v>0</v>
      </c>
      <c r="Z16" s="22">
        <v>0</v>
      </c>
      <c r="AA16" s="30"/>
      <c r="AB16" s="10"/>
      <c r="AC16" s="12"/>
      <c r="AD16" s="8"/>
      <c r="AE16" s="8"/>
      <c r="AF16" s="8"/>
      <c r="AG16" s="30">
        <v>27.99</v>
      </c>
      <c r="AH16" s="12">
        <v>28</v>
      </c>
      <c r="AI16" s="34">
        <v>26.562000000000001</v>
      </c>
      <c r="AJ16" s="34">
        <v>27</v>
      </c>
      <c r="AK16" s="11">
        <f t="shared" si="3"/>
        <v>2.6562000000000001</v>
      </c>
      <c r="AL16" s="30">
        <v>6.407</v>
      </c>
      <c r="AM16" s="22">
        <v>7</v>
      </c>
      <c r="AN16" s="30">
        <v>6.407</v>
      </c>
      <c r="AO16" s="22">
        <v>7</v>
      </c>
      <c r="AP16" s="11">
        <f t="shared" si="4"/>
        <v>1.7298900000000001</v>
      </c>
      <c r="AQ16" s="11"/>
      <c r="AR16" s="8"/>
      <c r="AS16" s="11"/>
      <c r="AT16" s="11"/>
      <c r="AU16" s="8"/>
      <c r="AV16" s="11">
        <v>13.55</v>
      </c>
      <c r="AW16" s="12">
        <v>4</v>
      </c>
      <c r="AX16" s="11">
        <v>15.89</v>
      </c>
      <c r="AY16" s="12">
        <v>4</v>
      </c>
      <c r="AZ16" s="8">
        <v>0</v>
      </c>
      <c r="BA16" s="32">
        <v>3.1589999999999998</v>
      </c>
      <c r="BB16" s="12">
        <v>1</v>
      </c>
      <c r="BC16" s="32">
        <v>3.1589999999999998</v>
      </c>
      <c r="BD16" s="12">
        <v>1</v>
      </c>
      <c r="BE16" s="8"/>
      <c r="BF16" s="11">
        <f t="shared" si="5"/>
        <v>100.944</v>
      </c>
      <c r="BG16" s="11">
        <f t="shared" si="6"/>
        <v>10.867690000000003</v>
      </c>
    </row>
    <row r="17" spans="1:59" ht="23.1" customHeight="1" x14ac:dyDescent="0.2">
      <c r="A17" s="8">
        <v>11</v>
      </c>
      <c r="B17" s="9" t="s">
        <v>24</v>
      </c>
      <c r="C17" s="25"/>
      <c r="D17" s="23"/>
      <c r="E17" s="25"/>
      <c r="F17" s="23"/>
      <c r="G17" s="26"/>
      <c r="H17" s="30">
        <v>0</v>
      </c>
      <c r="I17" s="12">
        <f t="shared" si="7"/>
        <v>0</v>
      </c>
      <c r="J17" s="32">
        <v>0</v>
      </c>
      <c r="K17" s="36">
        <v>0</v>
      </c>
      <c r="L17" s="11">
        <f t="shared" si="0"/>
        <v>0</v>
      </c>
      <c r="M17" s="30">
        <v>0</v>
      </c>
      <c r="N17" s="22">
        <v>0</v>
      </c>
      <c r="O17" s="30">
        <v>0</v>
      </c>
      <c r="P17" s="22">
        <v>0</v>
      </c>
      <c r="Q17" s="24">
        <f t="shared" si="1"/>
        <v>0</v>
      </c>
      <c r="R17" s="30">
        <v>64.046999999999997</v>
      </c>
      <c r="S17" s="37">
        <v>9</v>
      </c>
      <c r="T17" s="32">
        <v>65.653999999999996</v>
      </c>
      <c r="U17" s="37">
        <v>9</v>
      </c>
      <c r="V17" s="24">
        <f t="shared" si="2"/>
        <v>6.5653999999999995</v>
      </c>
      <c r="W17" s="30">
        <v>0</v>
      </c>
      <c r="X17" s="22">
        <v>0</v>
      </c>
      <c r="Y17" s="30">
        <v>0</v>
      </c>
      <c r="Z17" s="22">
        <v>0</v>
      </c>
      <c r="AA17" s="30"/>
      <c r="AB17" s="8"/>
      <c r="AC17" s="8"/>
      <c r="AD17" s="8"/>
      <c r="AE17" s="8"/>
      <c r="AF17" s="8"/>
      <c r="AG17" s="30">
        <v>19.994</v>
      </c>
      <c r="AH17" s="12">
        <v>20</v>
      </c>
      <c r="AI17" s="34">
        <v>0</v>
      </c>
      <c r="AJ17" s="34">
        <v>0</v>
      </c>
      <c r="AK17" s="11">
        <f t="shared" si="3"/>
        <v>0</v>
      </c>
      <c r="AL17" s="30">
        <v>0</v>
      </c>
      <c r="AM17" s="22">
        <v>0</v>
      </c>
      <c r="AN17" s="30">
        <v>0</v>
      </c>
      <c r="AO17" s="22">
        <v>0</v>
      </c>
      <c r="AP17" s="11">
        <f t="shared" si="4"/>
        <v>0</v>
      </c>
      <c r="AQ17" s="11"/>
      <c r="AR17" s="8"/>
      <c r="AS17" s="11"/>
      <c r="AT17" s="11"/>
      <c r="AU17" s="8"/>
      <c r="AV17" s="11">
        <v>17.5</v>
      </c>
      <c r="AW17" s="12">
        <v>5</v>
      </c>
      <c r="AX17" s="11">
        <v>19.350000000000001</v>
      </c>
      <c r="AY17" s="12">
        <v>5</v>
      </c>
      <c r="AZ17" s="8">
        <v>0</v>
      </c>
      <c r="BA17" s="32">
        <v>3.4220000000000002</v>
      </c>
      <c r="BB17" s="12">
        <v>1</v>
      </c>
      <c r="BC17" s="32">
        <v>3.4220000000000002</v>
      </c>
      <c r="BD17" s="12">
        <v>1</v>
      </c>
      <c r="BE17" s="8"/>
      <c r="BF17" s="11">
        <f t="shared" si="5"/>
        <v>69.075999999999993</v>
      </c>
      <c r="BG17" s="11">
        <f t="shared" si="6"/>
        <v>6.5653999999999995</v>
      </c>
    </row>
    <row r="18" spans="1:59" ht="23.1" customHeight="1" x14ac:dyDescent="0.2">
      <c r="A18" s="8">
        <v>12</v>
      </c>
      <c r="B18" s="9" t="s">
        <v>25</v>
      </c>
      <c r="C18" s="25"/>
      <c r="D18" s="23"/>
      <c r="E18" s="25"/>
      <c r="F18" s="23"/>
      <c r="G18" s="26"/>
      <c r="H18" s="30">
        <v>0</v>
      </c>
      <c r="I18" s="12">
        <f t="shared" si="7"/>
        <v>0</v>
      </c>
      <c r="J18" s="32">
        <v>0</v>
      </c>
      <c r="K18" s="36">
        <v>0</v>
      </c>
      <c r="L18" s="11">
        <f t="shared" si="0"/>
        <v>0</v>
      </c>
      <c r="M18" s="30">
        <v>0</v>
      </c>
      <c r="N18" s="22">
        <v>0</v>
      </c>
      <c r="O18" s="30">
        <v>11.2</v>
      </c>
      <c r="P18" s="22">
        <v>1</v>
      </c>
      <c r="Q18" s="24">
        <f t="shared" si="1"/>
        <v>1.1200000000000001</v>
      </c>
      <c r="R18" s="30">
        <v>74.164000000000001</v>
      </c>
      <c r="S18" s="37">
        <v>4</v>
      </c>
      <c r="T18" s="32">
        <v>63.478999999999999</v>
      </c>
      <c r="U18" s="37">
        <v>4</v>
      </c>
      <c r="V18" s="24">
        <f t="shared" si="2"/>
        <v>6.3478999999999992</v>
      </c>
      <c r="W18" s="30">
        <v>0</v>
      </c>
      <c r="X18" s="22">
        <v>0</v>
      </c>
      <c r="Y18" s="30">
        <v>0</v>
      </c>
      <c r="Z18" s="22">
        <v>0</v>
      </c>
      <c r="AA18" s="30"/>
      <c r="AB18" s="8"/>
      <c r="AC18" s="8"/>
      <c r="AD18" s="8"/>
      <c r="AE18" s="8"/>
      <c r="AF18" s="8"/>
      <c r="AG18" s="30">
        <v>34.853000000000002</v>
      </c>
      <c r="AH18" s="12">
        <v>34</v>
      </c>
      <c r="AI18" s="34">
        <v>32.533999999999999</v>
      </c>
      <c r="AJ18" s="34">
        <v>33</v>
      </c>
      <c r="AK18" s="11">
        <f t="shared" si="3"/>
        <v>3.2533999999999996</v>
      </c>
      <c r="AL18" s="30">
        <v>0</v>
      </c>
      <c r="AM18" s="22">
        <v>0</v>
      </c>
      <c r="AN18" s="30">
        <v>3.75</v>
      </c>
      <c r="AO18" s="22">
        <v>5</v>
      </c>
      <c r="AP18" s="11">
        <f t="shared" si="4"/>
        <v>1.0125</v>
      </c>
      <c r="AQ18" s="11"/>
      <c r="AR18" s="8"/>
      <c r="AS18" s="11"/>
      <c r="AT18" s="11"/>
      <c r="AU18" s="13"/>
      <c r="AV18" s="11">
        <v>21.46</v>
      </c>
      <c r="AW18" s="12">
        <v>6</v>
      </c>
      <c r="AX18" s="11">
        <v>22.8</v>
      </c>
      <c r="AY18" s="12">
        <v>6</v>
      </c>
      <c r="AZ18" s="8">
        <v>0</v>
      </c>
      <c r="BA18" s="32">
        <v>6.056</v>
      </c>
      <c r="BB18" s="12">
        <v>1</v>
      </c>
      <c r="BC18" s="32">
        <v>6.056</v>
      </c>
      <c r="BD18" s="12">
        <v>1</v>
      </c>
      <c r="BE18" s="8"/>
      <c r="BF18" s="11">
        <f t="shared" si="5"/>
        <v>117.01899999999999</v>
      </c>
      <c r="BG18" s="11">
        <f t="shared" si="6"/>
        <v>11.733799999999999</v>
      </c>
    </row>
    <row r="19" spans="1:59" ht="23.1" customHeight="1" x14ac:dyDescent="0.2">
      <c r="A19" s="8">
        <v>13</v>
      </c>
      <c r="B19" s="9" t="s">
        <v>26</v>
      </c>
      <c r="C19" s="25"/>
      <c r="D19" s="23"/>
      <c r="E19" s="25"/>
      <c r="F19" s="23"/>
      <c r="G19" s="26"/>
      <c r="H19" s="30">
        <v>0</v>
      </c>
      <c r="I19" s="12">
        <v>0</v>
      </c>
      <c r="J19" s="32">
        <v>0</v>
      </c>
      <c r="K19" s="36">
        <v>0</v>
      </c>
      <c r="L19" s="11">
        <f t="shared" si="0"/>
        <v>0</v>
      </c>
      <c r="M19" s="30">
        <v>24.945</v>
      </c>
      <c r="N19" s="22">
        <v>1</v>
      </c>
      <c r="O19" s="30">
        <v>11.362</v>
      </c>
      <c r="P19" s="22">
        <v>1</v>
      </c>
      <c r="Q19" s="24">
        <f t="shared" si="1"/>
        <v>1.1362000000000001</v>
      </c>
      <c r="R19" s="30">
        <v>70.183999999999997</v>
      </c>
      <c r="S19" s="37">
        <v>9</v>
      </c>
      <c r="T19" s="32">
        <v>65.655000000000001</v>
      </c>
      <c r="U19" s="37">
        <v>9</v>
      </c>
      <c r="V19" s="24">
        <f t="shared" si="2"/>
        <v>6.5654999999999992</v>
      </c>
      <c r="W19" s="30">
        <v>0</v>
      </c>
      <c r="X19" s="22">
        <v>0</v>
      </c>
      <c r="Y19" s="30">
        <v>0</v>
      </c>
      <c r="Z19" s="22">
        <v>0</v>
      </c>
      <c r="AA19" s="30"/>
      <c r="AB19" s="8"/>
      <c r="AC19" s="8"/>
      <c r="AD19" s="8"/>
      <c r="AE19" s="8"/>
      <c r="AF19" s="8"/>
      <c r="AG19" s="30">
        <v>0</v>
      </c>
      <c r="AH19" s="12">
        <v>0</v>
      </c>
      <c r="AI19" s="35">
        <v>0</v>
      </c>
      <c r="AJ19" s="34">
        <v>0</v>
      </c>
      <c r="AK19" s="11">
        <f t="shared" si="3"/>
        <v>0</v>
      </c>
      <c r="AL19" s="30">
        <v>0</v>
      </c>
      <c r="AM19" s="22">
        <v>0</v>
      </c>
      <c r="AN19" s="30">
        <v>1.5</v>
      </c>
      <c r="AO19" s="22">
        <v>2</v>
      </c>
      <c r="AP19" s="11">
        <f t="shared" si="4"/>
        <v>0.40500000000000003</v>
      </c>
      <c r="AQ19" s="11"/>
      <c r="AR19" s="8"/>
      <c r="AS19" s="11"/>
      <c r="AT19" s="11"/>
      <c r="AU19" s="13"/>
      <c r="AV19" s="11">
        <v>21.6</v>
      </c>
      <c r="AW19" s="12">
        <v>6</v>
      </c>
      <c r="AX19" s="11">
        <v>22.8</v>
      </c>
      <c r="AY19" s="12">
        <v>6</v>
      </c>
      <c r="AZ19" s="8">
        <v>0</v>
      </c>
      <c r="BA19" s="32">
        <v>4.7930000000000001</v>
      </c>
      <c r="BB19" s="12">
        <v>1</v>
      </c>
      <c r="BC19" s="32">
        <v>4.7930000000000001</v>
      </c>
      <c r="BD19" s="12">
        <v>1</v>
      </c>
      <c r="BE19" s="8"/>
      <c r="BF19" s="11">
        <f t="shared" si="5"/>
        <v>83.31</v>
      </c>
      <c r="BG19" s="11">
        <f t="shared" si="6"/>
        <v>8.1066999999999982</v>
      </c>
    </row>
    <row r="20" spans="1:59" ht="23.1" customHeight="1" x14ac:dyDescent="0.2">
      <c r="A20" s="8">
        <v>14</v>
      </c>
      <c r="B20" s="9" t="s">
        <v>27</v>
      </c>
      <c r="C20" s="25"/>
      <c r="D20" s="23"/>
      <c r="E20" s="25"/>
      <c r="F20" s="23"/>
      <c r="G20" s="26"/>
      <c r="H20" s="30">
        <v>25.12</v>
      </c>
      <c r="I20" s="12">
        <v>30</v>
      </c>
      <c r="J20" s="33">
        <v>50.552</v>
      </c>
      <c r="K20" s="36">
        <v>60</v>
      </c>
      <c r="L20" s="11">
        <f t="shared" si="0"/>
        <v>7.5827999999999998</v>
      </c>
      <c r="M20" s="30">
        <v>0</v>
      </c>
      <c r="N20" s="22">
        <v>0</v>
      </c>
      <c r="O20" s="30">
        <v>0</v>
      </c>
      <c r="P20" s="22">
        <v>0</v>
      </c>
      <c r="Q20" s="24">
        <f t="shared" si="1"/>
        <v>0</v>
      </c>
      <c r="R20" s="30">
        <v>70.953000000000003</v>
      </c>
      <c r="S20" s="22">
        <v>8</v>
      </c>
      <c r="T20" s="32">
        <v>64.816000000000003</v>
      </c>
      <c r="U20" s="22">
        <v>8</v>
      </c>
      <c r="V20" s="24">
        <f t="shared" si="2"/>
        <v>6.4816000000000011</v>
      </c>
      <c r="W20" s="30">
        <v>37.9</v>
      </c>
      <c r="X20" s="22">
        <v>1</v>
      </c>
      <c r="Y20" s="30">
        <v>14.864000000000001</v>
      </c>
      <c r="Z20" s="22">
        <v>1</v>
      </c>
      <c r="AA20" s="30"/>
      <c r="AB20" s="8"/>
      <c r="AC20" s="8"/>
      <c r="AD20" s="8"/>
      <c r="AE20" s="8"/>
      <c r="AF20" s="13"/>
      <c r="AG20" s="30">
        <v>31.73</v>
      </c>
      <c r="AH20" s="12">
        <v>32</v>
      </c>
      <c r="AI20" s="30">
        <v>31.515000000000001</v>
      </c>
      <c r="AJ20" s="12">
        <v>32</v>
      </c>
      <c r="AK20" s="11">
        <f t="shared" si="3"/>
        <v>3.1515</v>
      </c>
      <c r="AL20" s="30">
        <v>0</v>
      </c>
      <c r="AM20" s="22">
        <v>0</v>
      </c>
      <c r="AN20" s="30">
        <v>4.5</v>
      </c>
      <c r="AO20" s="22">
        <v>6</v>
      </c>
      <c r="AP20" s="11">
        <f t="shared" si="4"/>
        <v>1.2150000000000001</v>
      </c>
      <c r="AQ20" s="11"/>
      <c r="AR20" s="8"/>
      <c r="AS20" s="11"/>
      <c r="AT20" s="11"/>
      <c r="AU20" s="13"/>
      <c r="AV20" s="11"/>
      <c r="AW20" s="8"/>
      <c r="AX20" s="11"/>
      <c r="AY20" s="11"/>
      <c r="AZ20" s="8">
        <v>0</v>
      </c>
      <c r="BA20" s="32">
        <v>5.8460000000000001</v>
      </c>
      <c r="BB20" s="12">
        <v>1</v>
      </c>
      <c r="BC20" s="32">
        <v>5.8460000000000001</v>
      </c>
      <c r="BD20" s="12">
        <v>1</v>
      </c>
      <c r="BE20" s="8"/>
      <c r="BF20" s="11">
        <f t="shared" si="5"/>
        <v>172.09300000000002</v>
      </c>
      <c r="BG20" s="11">
        <f t="shared" si="6"/>
        <v>18.430900000000001</v>
      </c>
    </row>
    <row r="21" spans="1:59" ht="23.1" customHeight="1" x14ac:dyDescent="0.2">
      <c r="A21" s="8">
        <v>15</v>
      </c>
      <c r="B21" s="9" t="s">
        <v>28</v>
      </c>
      <c r="C21" s="25"/>
      <c r="D21" s="23"/>
      <c r="E21" s="25"/>
      <c r="F21" s="23"/>
      <c r="G21" s="26"/>
      <c r="H21" s="30">
        <v>0</v>
      </c>
      <c r="I21" s="12">
        <v>0</v>
      </c>
      <c r="J21" s="30">
        <v>0</v>
      </c>
      <c r="K21" s="12">
        <f t="shared" ref="K21:K30" si="8">J21/850*1000</f>
        <v>0</v>
      </c>
      <c r="L21" s="11">
        <f t="shared" si="0"/>
        <v>0</v>
      </c>
      <c r="M21" s="30">
        <v>0</v>
      </c>
      <c r="N21" s="22">
        <v>0</v>
      </c>
      <c r="O21" s="30">
        <v>0</v>
      </c>
      <c r="P21" s="22">
        <v>0</v>
      </c>
      <c r="Q21" s="24">
        <f t="shared" si="1"/>
        <v>0</v>
      </c>
      <c r="R21" s="30">
        <v>65.37</v>
      </c>
      <c r="S21" s="22">
        <v>4</v>
      </c>
      <c r="T21" s="32">
        <v>63.478999999999999</v>
      </c>
      <c r="U21" s="22">
        <v>4</v>
      </c>
      <c r="V21" s="24">
        <f t="shared" si="2"/>
        <v>6.3478999999999992</v>
      </c>
      <c r="W21" s="30">
        <v>37.866999999999997</v>
      </c>
      <c r="X21" s="22">
        <v>1</v>
      </c>
      <c r="Y21" s="30">
        <v>14.864000000000001</v>
      </c>
      <c r="Z21" s="22">
        <v>1</v>
      </c>
      <c r="AA21" s="30"/>
      <c r="AB21" s="8"/>
      <c r="AC21" s="8"/>
      <c r="AD21" s="8"/>
      <c r="AE21" s="8"/>
      <c r="AF21" s="13"/>
      <c r="AG21" s="30">
        <v>25.111000000000001</v>
      </c>
      <c r="AH21" s="12">
        <v>25</v>
      </c>
      <c r="AI21" s="30">
        <v>85.39</v>
      </c>
      <c r="AJ21" s="12">
        <f>AI21/960*1000</f>
        <v>88.947916666666671</v>
      </c>
      <c r="AK21" s="11">
        <f t="shared" si="3"/>
        <v>8.5389999999999997</v>
      </c>
      <c r="AL21" s="30">
        <v>0</v>
      </c>
      <c r="AM21" s="22">
        <v>0</v>
      </c>
      <c r="AN21" s="30">
        <v>0</v>
      </c>
      <c r="AO21" s="22">
        <v>0</v>
      </c>
      <c r="AP21" s="11">
        <f t="shared" si="4"/>
        <v>0</v>
      </c>
      <c r="AQ21" s="11"/>
      <c r="AR21" s="8"/>
      <c r="AS21" s="11"/>
      <c r="AT21" s="11"/>
      <c r="AU21" s="13"/>
      <c r="AV21" s="11"/>
      <c r="AW21" s="8"/>
      <c r="AX21" s="11"/>
      <c r="AY21" s="11"/>
      <c r="AZ21" s="8">
        <v>0</v>
      </c>
      <c r="BA21" s="32">
        <v>3.581</v>
      </c>
      <c r="BB21" s="12">
        <v>1</v>
      </c>
      <c r="BC21" s="32">
        <v>3.581</v>
      </c>
      <c r="BD21" s="12">
        <v>1</v>
      </c>
      <c r="BE21" s="8"/>
      <c r="BF21" s="11">
        <f t="shared" si="5"/>
        <v>167.31399999999999</v>
      </c>
      <c r="BG21" s="11">
        <f t="shared" si="6"/>
        <v>14.886899999999999</v>
      </c>
    </row>
    <row r="22" spans="1:59" ht="23.1" customHeight="1" x14ac:dyDescent="0.2">
      <c r="A22" s="8">
        <v>16</v>
      </c>
      <c r="B22" s="9" t="s">
        <v>29</v>
      </c>
      <c r="C22" s="25"/>
      <c r="D22" s="23"/>
      <c r="E22" s="25"/>
      <c r="F22" s="23"/>
      <c r="G22" s="26"/>
      <c r="H22" s="30">
        <v>0</v>
      </c>
      <c r="I22" s="12">
        <f t="shared" si="7"/>
        <v>0</v>
      </c>
      <c r="J22" s="32">
        <v>0</v>
      </c>
      <c r="K22" s="36">
        <v>0</v>
      </c>
      <c r="L22" s="11">
        <f t="shared" si="0"/>
        <v>0</v>
      </c>
      <c r="M22" s="30">
        <v>0</v>
      </c>
      <c r="N22" s="22">
        <v>0</v>
      </c>
      <c r="O22" s="30">
        <v>0</v>
      </c>
      <c r="P22" s="22">
        <v>0</v>
      </c>
      <c r="Q22" s="24">
        <f t="shared" si="1"/>
        <v>0</v>
      </c>
      <c r="R22" s="30">
        <v>78.069999999999993</v>
      </c>
      <c r="S22" s="37">
        <v>8</v>
      </c>
      <c r="T22" s="32">
        <v>64.816000000000003</v>
      </c>
      <c r="U22" s="37">
        <v>8</v>
      </c>
      <c r="V22" s="24">
        <f t="shared" si="2"/>
        <v>6.4816000000000011</v>
      </c>
      <c r="W22" s="30">
        <v>59.985999999999997</v>
      </c>
      <c r="X22" s="22">
        <v>1</v>
      </c>
      <c r="Y22" s="30">
        <v>14.864000000000001</v>
      </c>
      <c r="Z22" s="22">
        <v>1</v>
      </c>
      <c r="AA22" s="30"/>
      <c r="AB22" s="8"/>
      <c r="AC22" s="8"/>
      <c r="AD22" s="8"/>
      <c r="AE22" s="8"/>
      <c r="AF22" s="13"/>
      <c r="AG22" s="30">
        <v>49.841000000000001</v>
      </c>
      <c r="AH22" s="12">
        <v>50</v>
      </c>
      <c r="AI22" s="34">
        <v>189.874</v>
      </c>
      <c r="AJ22" s="34">
        <v>190</v>
      </c>
      <c r="AK22" s="11">
        <f t="shared" si="3"/>
        <v>18.987400000000001</v>
      </c>
      <c r="AL22" s="30">
        <v>0</v>
      </c>
      <c r="AM22" s="22">
        <v>0</v>
      </c>
      <c r="AN22" s="30">
        <v>6</v>
      </c>
      <c r="AO22" s="22">
        <v>8</v>
      </c>
      <c r="AP22" s="11">
        <f t="shared" si="4"/>
        <v>1.62</v>
      </c>
      <c r="AQ22" s="11"/>
      <c r="AR22" s="8"/>
      <c r="AS22" s="11"/>
      <c r="AT22" s="11"/>
      <c r="AU22" s="13"/>
      <c r="AV22" s="11"/>
      <c r="AW22" s="8"/>
      <c r="AX22" s="11"/>
      <c r="AY22" s="11"/>
      <c r="AZ22" s="8">
        <v>0</v>
      </c>
      <c r="BA22" s="32">
        <v>6.8470000000000004</v>
      </c>
      <c r="BB22" s="12">
        <v>1</v>
      </c>
      <c r="BC22" s="32">
        <v>6.8470000000000004</v>
      </c>
      <c r="BD22" s="12">
        <v>1</v>
      </c>
      <c r="BE22" s="8"/>
      <c r="BF22" s="11">
        <f t="shared" si="5"/>
        <v>282.40099999999995</v>
      </c>
      <c r="BG22" s="11">
        <f t="shared" si="6"/>
        <v>27.089000000000002</v>
      </c>
    </row>
    <row r="23" spans="1:59" ht="23.1" customHeight="1" x14ac:dyDescent="0.2">
      <c r="A23" s="8">
        <v>17</v>
      </c>
      <c r="B23" s="9" t="s">
        <v>30</v>
      </c>
      <c r="C23" s="27"/>
      <c r="D23" s="28"/>
      <c r="E23" s="27"/>
      <c r="F23" s="28"/>
      <c r="G23" s="22"/>
      <c r="H23" s="30">
        <v>0</v>
      </c>
      <c r="I23" s="12">
        <f t="shared" si="7"/>
        <v>0</v>
      </c>
      <c r="J23" s="32">
        <v>0</v>
      </c>
      <c r="K23" s="36">
        <v>0</v>
      </c>
      <c r="L23" s="11">
        <f t="shared" si="0"/>
        <v>0</v>
      </c>
      <c r="M23" s="30">
        <v>0</v>
      </c>
      <c r="N23" s="22">
        <v>0</v>
      </c>
      <c r="O23" s="30">
        <v>0</v>
      </c>
      <c r="P23" s="22">
        <v>0</v>
      </c>
      <c r="Q23" s="24">
        <f t="shared" si="1"/>
        <v>0</v>
      </c>
      <c r="R23" s="30">
        <v>0</v>
      </c>
      <c r="S23" s="37">
        <v>0</v>
      </c>
      <c r="T23" s="32">
        <v>0</v>
      </c>
      <c r="U23" s="37">
        <v>2</v>
      </c>
      <c r="V23" s="24">
        <v>9.9589999999999996</v>
      </c>
      <c r="W23" s="30">
        <v>50.874000000000002</v>
      </c>
      <c r="X23" s="22">
        <v>1</v>
      </c>
      <c r="Y23" s="30">
        <v>14.864000000000001</v>
      </c>
      <c r="Z23" s="22">
        <v>1</v>
      </c>
      <c r="AA23" s="30"/>
      <c r="AB23" s="8"/>
      <c r="AC23" s="8"/>
      <c r="AD23" s="8"/>
      <c r="AE23" s="8"/>
      <c r="AF23" s="13"/>
      <c r="AG23" s="30">
        <v>0</v>
      </c>
      <c r="AH23" s="12">
        <v>0</v>
      </c>
      <c r="AI23" s="34">
        <v>11.169</v>
      </c>
      <c r="AJ23" s="34">
        <v>12</v>
      </c>
      <c r="AK23" s="11">
        <f t="shared" si="3"/>
        <v>1.1169</v>
      </c>
      <c r="AL23" s="30">
        <v>0</v>
      </c>
      <c r="AM23" s="22">
        <v>0</v>
      </c>
      <c r="AN23" s="30">
        <v>1.5</v>
      </c>
      <c r="AO23" s="22">
        <v>2</v>
      </c>
      <c r="AP23" s="11">
        <f t="shared" si="4"/>
        <v>0.40500000000000003</v>
      </c>
      <c r="AQ23" s="11"/>
      <c r="AR23" s="8"/>
      <c r="AS23" s="11"/>
      <c r="AT23" s="11"/>
      <c r="AU23" s="13"/>
      <c r="AV23" s="11"/>
      <c r="AW23" s="8"/>
      <c r="AX23" s="11"/>
      <c r="AY23" s="11"/>
      <c r="AZ23" s="8">
        <v>0</v>
      </c>
      <c r="BA23" s="32">
        <v>3.895</v>
      </c>
      <c r="BB23" s="12">
        <v>1</v>
      </c>
      <c r="BC23" s="32">
        <v>3.895</v>
      </c>
      <c r="BD23" s="12">
        <v>1</v>
      </c>
      <c r="BE23" s="8"/>
      <c r="BF23" s="11">
        <f t="shared" si="5"/>
        <v>31.428000000000001</v>
      </c>
      <c r="BG23" s="11">
        <f t="shared" si="6"/>
        <v>11.480899999999998</v>
      </c>
    </row>
    <row r="24" spans="1:59" ht="23.1" customHeight="1" x14ac:dyDescent="0.2">
      <c r="A24" s="8">
        <v>18</v>
      </c>
      <c r="B24" s="9" t="s">
        <v>31</v>
      </c>
      <c r="C24" s="27"/>
      <c r="D24" s="28"/>
      <c r="E24" s="27"/>
      <c r="F24" s="28"/>
      <c r="G24" s="22"/>
      <c r="H24" s="30">
        <v>0</v>
      </c>
      <c r="I24" s="12">
        <f t="shared" si="7"/>
        <v>0</v>
      </c>
      <c r="J24" s="32">
        <v>0</v>
      </c>
      <c r="K24" s="36">
        <v>0</v>
      </c>
      <c r="L24" s="11">
        <f t="shared" si="0"/>
        <v>0</v>
      </c>
      <c r="M24" s="30">
        <v>25.053000000000001</v>
      </c>
      <c r="N24" s="22">
        <v>1</v>
      </c>
      <c r="O24" s="30">
        <v>0</v>
      </c>
      <c r="P24" s="22">
        <v>0</v>
      </c>
      <c r="Q24" s="24">
        <f t="shared" si="1"/>
        <v>0</v>
      </c>
      <c r="R24" s="30">
        <v>79.995999999999995</v>
      </c>
      <c r="S24" s="37">
        <v>8</v>
      </c>
      <c r="T24" s="32">
        <v>64.816000000000003</v>
      </c>
      <c r="U24" s="37">
        <v>8</v>
      </c>
      <c r="V24" s="24">
        <f t="shared" si="2"/>
        <v>6.4816000000000011</v>
      </c>
      <c r="W24" s="30">
        <v>47.908999999999999</v>
      </c>
      <c r="X24" s="22">
        <v>1</v>
      </c>
      <c r="Y24" s="30">
        <v>14.864000000000001</v>
      </c>
      <c r="Z24" s="22">
        <v>1</v>
      </c>
      <c r="AA24" s="30"/>
      <c r="AB24" s="8"/>
      <c r="AC24" s="8"/>
      <c r="AD24" s="8"/>
      <c r="AE24" s="8"/>
      <c r="AF24" s="13"/>
      <c r="AG24" s="30">
        <v>35.162999999999997</v>
      </c>
      <c r="AH24" s="12">
        <v>35</v>
      </c>
      <c r="AI24" s="34">
        <v>179.006</v>
      </c>
      <c r="AJ24" s="34">
        <v>180</v>
      </c>
      <c r="AK24" s="11">
        <f t="shared" si="3"/>
        <v>17.900600000000001</v>
      </c>
      <c r="AL24" s="30">
        <v>24.484000000000002</v>
      </c>
      <c r="AM24" s="22">
        <v>27</v>
      </c>
      <c r="AN24" s="30">
        <v>24.484000000000002</v>
      </c>
      <c r="AO24" s="22">
        <v>27</v>
      </c>
      <c r="AP24" s="11">
        <f t="shared" si="4"/>
        <v>6.6106800000000012</v>
      </c>
      <c r="AQ24" s="11"/>
      <c r="AR24" s="8"/>
      <c r="AS24" s="11"/>
      <c r="AT24" s="11"/>
      <c r="AU24" s="13"/>
      <c r="AV24" s="11"/>
      <c r="AW24" s="8"/>
      <c r="AX24" s="11"/>
      <c r="AY24" s="11"/>
      <c r="AZ24" s="8">
        <v>0</v>
      </c>
      <c r="BA24" s="32">
        <v>6.53</v>
      </c>
      <c r="BB24" s="12">
        <v>1</v>
      </c>
      <c r="BC24" s="32">
        <v>6.53</v>
      </c>
      <c r="BD24" s="12">
        <v>1</v>
      </c>
      <c r="BE24" s="8"/>
      <c r="BF24" s="11">
        <f t="shared" si="5"/>
        <v>289.7</v>
      </c>
      <c r="BG24" s="11">
        <f t="shared" si="6"/>
        <v>30.992880000000003</v>
      </c>
    </row>
    <row r="25" spans="1:59" ht="23.1" customHeight="1" x14ac:dyDescent="0.2">
      <c r="A25" s="8">
        <v>19</v>
      </c>
      <c r="B25" s="9" t="s">
        <v>32</v>
      </c>
      <c r="C25" s="27"/>
      <c r="D25" s="28"/>
      <c r="E25" s="27"/>
      <c r="F25" s="28"/>
      <c r="G25" s="22"/>
      <c r="H25" s="30">
        <v>21.309000000000001</v>
      </c>
      <c r="I25" s="12">
        <v>26</v>
      </c>
      <c r="J25" s="33">
        <v>48.38</v>
      </c>
      <c r="K25" s="36">
        <v>10</v>
      </c>
      <c r="L25" s="11">
        <f t="shared" si="0"/>
        <v>7.2570000000000006</v>
      </c>
      <c r="M25" s="30">
        <v>0</v>
      </c>
      <c r="N25" s="22">
        <v>0</v>
      </c>
      <c r="O25" s="30">
        <v>0</v>
      </c>
      <c r="P25" s="22">
        <v>0</v>
      </c>
      <c r="Q25" s="24">
        <f t="shared" si="1"/>
        <v>0</v>
      </c>
      <c r="R25" s="30">
        <v>0</v>
      </c>
      <c r="S25" s="37">
        <v>0</v>
      </c>
      <c r="T25" s="32">
        <v>0</v>
      </c>
      <c r="U25" s="37">
        <v>0</v>
      </c>
      <c r="V25" s="24">
        <f t="shared" si="2"/>
        <v>0</v>
      </c>
      <c r="W25" s="30">
        <v>38.000999999999998</v>
      </c>
      <c r="X25" s="22">
        <v>1</v>
      </c>
      <c r="Y25" s="30">
        <v>14.864000000000001</v>
      </c>
      <c r="Z25" s="22">
        <v>1</v>
      </c>
      <c r="AA25" s="30"/>
      <c r="AB25" s="8"/>
      <c r="AC25" s="8"/>
      <c r="AD25" s="8"/>
      <c r="AE25" s="8"/>
      <c r="AF25" s="13"/>
      <c r="AG25" s="30">
        <v>14.206</v>
      </c>
      <c r="AH25" s="12">
        <v>14</v>
      </c>
      <c r="AI25" s="34">
        <v>0</v>
      </c>
      <c r="AJ25" s="34">
        <v>0</v>
      </c>
      <c r="AK25" s="11">
        <f t="shared" si="3"/>
        <v>0</v>
      </c>
      <c r="AL25" s="30">
        <v>0</v>
      </c>
      <c r="AM25" s="22">
        <v>0</v>
      </c>
      <c r="AN25" s="30">
        <v>0</v>
      </c>
      <c r="AO25" s="22">
        <v>0</v>
      </c>
      <c r="AP25" s="11">
        <f t="shared" si="4"/>
        <v>0</v>
      </c>
      <c r="AQ25" s="11"/>
      <c r="AR25" s="8"/>
      <c r="AS25" s="11"/>
      <c r="AT25" s="11"/>
      <c r="AU25" s="13"/>
      <c r="AV25" s="11"/>
      <c r="AW25" s="8"/>
      <c r="AX25" s="11"/>
      <c r="AY25" s="11"/>
      <c r="AZ25" s="8">
        <v>0</v>
      </c>
      <c r="BA25" s="32">
        <v>3.2639999999999998</v>
      </c>
      <c r="BB25" s="12">
        <v>1</v>
      </c>
      <c r="BC25" s="32">
        <v>3.2639999999999998</v>
      </c>
      <c r="BD25" s="12">
        <v>1</v>
      </c>
      <c r="BE25" s="8"/>
      <c r="BF25" s="11">
        <f t="shared" si="5"/>
        <v>66.507999999999996</v>
      </c>
      <c r="BG25" s="11">
        <f t="shared" si="6"/>
        <v>7.2570000000000006</v>
      </c>
    </row>
    <row r="26" spans="1:59" ht="23.1" customHeight="1" x14ac:dyDescent="0.2">
      <c r="A26" s="8">
        <v>20</v>
      </c>
      <c r="B26" s="14" t="s">
        <v>33</v>
      </c>
      <c r="C26" s="25"/>
      <c r="D26" s="23"/>
      <c r="E26" s="25"/>
      <c r="F26" s="23"/>
      <c r="G26" s="26"/>
      <c r="H26" s="31">
        <v>0</v>
      </c>
      <c r="I26" s="12">
        <f t="shared" si="7"/>
        <v>0</v>
      </c>
      <c r="J26" s="32">
        <v>0</v>
      </c>
      <c r="K26" s="36">
        <v>0</v>
      </c>
      <c r="L26" s="11">
        <f t="shared" si="0"/>
        <v>0</v>
      </c>
      <c r="M26" s="30">
        <v>0</v>
      </c>
      <c r="N26" s="24">
        <v>0</v>
      </c>
      <c r="O26" s="30">
        <v>11.362</v>
      </c>
      <c r="P26" s="24">
        <v>1</v>
      </c>
      <c r="Q26" s="24">
        <f t="shared" si="1"/>
        <v>1.1362000000000001</v>
      </c>
      <c r="R26" s="30">
        <v>0</v>
      </c>
      <c r="S26" s="37">
        <v>0</v>
      </c>
      <c r="T26" s="32">
        <v>0</v>
      </c>
      <c r="U26" s="37">
        <v>0</v>
      </c>
      <c r="V26" s="24">
        <f t="shared" si="2"/>
        <v>0</v>
      </c>
      <c r="W26" s="30">
        <v>38.607999999999997</v>
      </c>
      <c r="X26" s="22">
        <v>1</v>
      </c>
      <c r="Y26" s="30">
        <v>14.864000000000001</v>
      </c>
      <c r="Z26" s="22">
        <v>1</v>
      </c>
      <c r="AA26" s="30"/>
      <c r="AB26" s="15"/>
      <c r="AC26" s="15"/>
      <c r="AD26" s="15"/>
      <c r="AE26" s="15"/>
      <c r="AF26" s="16"/>
      <c r="AG26" s="30">
        <v>45.042999999999999</v>
      </c>
      <c r="AH26" s="12">
        <v>45</v>
      </c>
      <c r="AI26" s="34">
        <v>89.716999999999999</v>
      </c>
      <c r="AJ26" s="34">
        <v>90</v>
      </c>
      <c r="AK26" s="11">
        <f t="shared" si="3"/>
        <v>8.9717000000000002</v>
      </c>
      <c r="AL26" s="30">
        <v>0</v>
      </c>
      <c r="AM26" s="22">
        <v>0</v>
      </c>
      <c r="AN26" s="30">
        <v>0</v>
      </c>
      <c r="AO26" s="22">
        <v>0</v>
      </c>
      <c r="AP26" s="11">
        <f t="shared" si="4"/>
        <v>0</v>
      </c>
      <c r="AQ26" s="15"/>
      <c r="AR26" s="15"/>
      <c r="AS26" s="15"/>
      <c r="AT26" s="15"/>
      <c r="AU26" s="13"/>
      <c r="AV26" s="15"/>
      <c r="AW26" s="15"/>
      <c r="AX26" s="15"/>
      <c r="AY26" s="15"/>
      <c r="AZ26" s="8">
        <v>0</v>
      </c>
      <c r="BA26" s="32">
        <v>5.5289999999999999</v>
      </c>
      <c r="BB26" s="12">
        <v>1</v>
      </c>
      <c r="BC26" s="32">
        <v>5.5289999999999999</v>
      </c>
      <c r="BD26" s="12">
        <v>1</v>
      </c>
      <c r="BE26" s="8"/>
      <c r="BF26" s="11">
        <f t="shared" si="5"/>
        <v>121.47199999999999</v>
      </c>
      <c r="BG26" s="11">
        <f t="shared" si="6"/>
        <v>10.107900000000001</v>
      </c>
    </row>
    <row r="27" spans="1:59" ht="23.1" customHeight="1" x14ac:dyDescent="0.2">
      <c r="A27" s="8">
        <v>21</v>
      </c>
      <c r="B27" s="14" t="s">
        <v>34</v>
      </c>
      <c r="C27" s="25"/>
      <c r="D27" s="23"/>
      <c r="E27" s="25"/>
      <c r="F27" s="23"/>
      <c r="G27" s="26"/>
      <c r="H27" s="31">
        <v>0</v>
      </c>
      <c r="I27" s="12">
        <f t="shared" si="7"/>
        <v>0</v>
      </c>
      <c r="J27" s="31">
        <v>0</v>
      </c>
      <c r="K27" s="12">
        <f t="shared" si="8"/>
        <v>0</v>
      </c>
      <c r="L27" s="11">
        <f t="shared" si="0"/>
        <v>0</v>
      </c>
      <c r="M27" s="30">
        <v>69.834000000000003</v>
      </c>
      <c r="N27" s="22">
        <v>3</v>
      </c>
      <c r="O27" s="30">
        <v>54.423000000000002</v>
      </c>
      <c r="P27" s="22">
        <v>3</v>
      </c>
      <c r="Q27" s="24">
        <f t="shared" si="1"/>
        <v>5.4423000000000004</v>
      </c>
      <c r="R27" s="30">
        <v>125.12</v>
      </c>
      <c r="S27" s="22">
        <v>3</v>
      </c>
      <c r="T27" s="32">
        <v>54.423999999999999</v>
      </c>
      <c r="U27" s="22">
        <v>3</v>
      </c>
      <c r="V27" s="24">
        <f t="shared" si="2"/>
        <v>5.4424000000000001</v>
      </c>
      <c r="W27" s="30">
        <v>0</v>
      </c>
      <c r="X27" s="22">
        <v>0</v>
      </c>
      <c r="Y27" s="30">
        <v>0</v>
      </c>
      <c r="Z27" s="22">
        <v>0</v>
      </c>
      <c r="AA27" s="30"/>
      <c r="AB27" s="17"/>
      <c r="AC27" s="17"/>
      <c r="AD27" s="17"/>
      <c r="AE27" s="17"/>
      <c r="AF27" s="17"/>
      <c r="AG27" s="30">
        <v>15.131</v>
      </c>
      <c r="AH27" s="33">
        <v>15</v>
      </c>
      <c r="AI27" s="34">
        <v>80.126000000000005</v>
      </c>
      <c r="AJ27" s="12">
        <f>AI27/960*1000</f>
        <v>83.464583333333337</v>
      </c>
      <c r="AK27" s="11">
        <f t="shared" si="3"/>
        <v>8.0125999999999991</v>
      </c>
      <c r="AL27" s="30">
        <v>0</v>
      </c>
      <c r="AM27" s="22">
        <v>0</v>
      </c>
      <c r="AN27" s="30">
        <v>10.5</v>
      </c>
      <c r="AO27" s="22">
        <v>14</v>
      </c>
      <c r="AP27" s="11">
        <f t="shared" si="4"/>
        <v>2.835</v>
      </c>
      <c r="AQ27" s="17"/>
      <c r="AR27" s="17"/>
      <c r="AS27" s="17"/>
      <c r="AT27" s="17"/>
      <c r="AU27" s="13"/>
      <c r="AV27" s="11">
        <v>21.46</v>
      </c>
      <c r="AW27" s="17">
        <v>5</v>
      </c>
      <c r="AX27" s="17">
        <v>17.98</v>
      </c>
      <c r="AY27" s="17">
        <v>5</v>
      </c>
      <c r="AZ27" s="8">
        <v>0</v>
      </c>
      <c r="BA27" s="32">
        <v>8.8989999999999991</v>
      </c>
      <c r="BB27" s="12">
        <v>1</v>
      </c>
      <c r="BC27" s="32">
        <v>8.8989999999999991</v>
      </c>
      <c r="BD27" s="12">
        <v>1</v>
      </c>
      <c r="BE27" s="8"/>
      <c r="BF27" s="11">
        <f t="shared" si="5"/>
        <v>208.37200000000001</v>
      </c>
      <c r="BG27" s="11">
        <f t="shared" si="6"/>
        <v>21.732300000000002</v>
      </c>
    </row>
    <row r="28" spans="1:59" ht="23.1" customHeight="1" x14ac:dyDescent="0.2">
      <c r="A28" s="8">
        <v>22</v>
      </c>
      <c r="B28" s="14" t="s">
        <v>35</v>
      </c>
      <c r="C28" s="25"/>
      <c r="D28" s="23"/>
      <c r="E28" s="25"/>
      <c r="F28" s="23"/>
      <c r="G28" s="26"/>
      <c r="H28" s="31">
        <v>0</v>
      </c>
      <c r="I28" s="12">
        <f t="shared" si="7"/>
        <v>0</v>
      </c>
      <c r="J28" s="31">
        <v>0</v>
      </c>
      <c r="K28" s="12">
        <f t="shared" si="8"/>
        <v>0</v>
      </c>
      <c r="L28" s="11">
        <f t="shared" si="0"/>
        <v>0</v>
      </c>
      <c r="M28" s="30">
        <v>69.917000000000002</v>
      </c>
      <c r="N28" s="22">
        <v>3</v>
      </c>
      <c r="O28" s="30">
        <v>54.423000000000002</v>
      </c>
      <c r="P28" s="22">
        <v>3</v>
      </c>
      <c r="Q28" s="24">
        <f t="shared" si="1"/>
        <v>5.4423000000000004</v>
      </c>
      <c r="R28" s="30">
        <v>125.054</v>
      </c>
      <c r="S28" s="22">
        <v>3</v>
      </c>
      <c r="T28" s="32">
        <v>54.423999999999999</v>
      </c>
      <c r="U28" s="22">
        <v>3</v>
      </c>
      <c r="V28" s="24">
        <f t="shared" si="2"/>
        <v>5.4424000000000001</v>
      </c>
      <c r="W28" s="30">
        <v>0</v>
      </c>
      <c r="X28" s="22">
        <v>0</v>
      </c>
      <c r="Y28" s="30">
        <v>0</v>
      </c>
      <c r="Z28" s="22">
        <v>0</v>
      </c>
      <c r="AA28" s="30"/>
      <c r="AB28" s="17"/>
      <c r="AC28" s="17"/>
      <c r="AD28" s="17"/>
      <c r="AE28" s="17"/>
      <c r="AF28" s="17"/>
      <c r="AG28" s="30">
        <v>10.231999999999999</v>
      </c>
      <c r="AH28" s="33">
        <v>10</v>
      </c>
      <c r="AI28" s="34">
        <v>0</v>
      </c>
      <c r="AJ28" s="12">
        <f>AI28/960*1000</f>
        <v>0</v>
      </c>
      <c r="AK28" s="11">
        <f t="shared" si="3"/>
        <v>0</v>
      </c>
      <c r="AL28" s="30">
        <v>0</v>
      </c>
      <c r="AM28" s="22">
        <v>0</v>
      </c>
      <c r="AN28" s="30">
        <v>13.5</v>
      </c>
      <c r="AO28" s="22">
        <v>18</v>
      </c>
      <c r="AP28" s="11">
        <f t="shared" si="4"/>
        <v>3.645</v>
      </c>
      <c r="AQ28" s="17"/>
      <c r="AR28" s="17"/>
      <c r="AS28" s="17"/>
      <c r="AT28" s="17"/>
      <c r="AU28" s="13"/>
      <c r="AV28" s="11">
        <v>13.69</v>
      </c>
      <c r="AW28" s="17">
        <v>4</v>
      </c>
      <c r="AX28" s="17">
        <v>13.42</v>
      </c>
      <c r="AY28" s="17">
        <v>4</v>
      </c>
      <c r="AZ28" s="8">
        <v>0</v>
      </c>
      <c r="BA28" s="32">
        <v>7.0039999999999996</v>
      </c>
      <c r="BB28" s="12">
        <v>1</v>
      </c>
      <c r="BC28" s="32">
        <v>7.0039999999999996</v>
      </c>
      <c r="BD28" s="12">
        <v>1</v>
      </c>
      <c r="BE28" s="8"/>
      <c r="BF28" s="11">
        <f t="shared" si="5"/>
        <v>129.351</v>
      </c>
      <c r="BG28" s="11">
        <f t="shared" si="6"/>
        <v>14.5297</v>
      </c>
    </row>
    <row r="29" spans="1:59" ht="23.1" customHeight="1" x14ac:dyDescent="0.2">
      <c r="A29" s="8">
        <v>23</v>
      </c>
      <c r="B29" s="14" t="s">
        <v>36</v>
      </c>
      <c r="C29" s="25"/>
      <c r="D29" s="23"/>
      <c r="E29" s="25"/>
      <c r="F29" s="23"/>
      <c r="G29" s="26"/>
      <c r="H29" s="31">
        <v>0</v>
      </c>
      <c r="I29" s="12">
        <f t="shared" si="7"/>
        <v>0</v>
      </c>
      <c r="J29" s="31">
        <v>0</v>
      </c>
      <c r="K29" s="12">
        <f t="shared" si="8"/>
        <v>0</v>
      </c>
      <c r="L29" s="11">
        <f t="shared" si="0"/>
        <v>0</v>
      </c>
      <c r="M29" s="30">
        <v>66.236000000000004</v>
      </c>
      <c r="N29" s="22">
        <v>3</v>
      </c>
      <c r="O29" s="30">
        <v>54.423000000000002</v>
      </c>
      <c r="P29" s="22">
        <v>3</v>
      </c>
      <c r="Q29" s="24">
        <f t="shared" si="1"/>
        <v>5.4423000000000004</v>
      </c>
      <c r="R29" s="30">
        <v>130.24600000000001</v>
      </c>
      <c r="S29" s="22">
        <v>3</v>
      </c>
      <c r="T29" s="32">
        <v>67.191999999999993</v>
      </c>
      <c r="U29" s="22">
        <v>3</v>
      </c>
      <c r="V29" s="24">
        <f t="shared" si="2"/>
        <v>6.7191999999999998</v>
      </c>
      <c r="W29" s="30">
        <v>0</v>
      </c>
      <c r="X29" s="22">
        <v>0</v>
      </c>
      <c r="Y29" s="30">
        <v>0</v>
      </c>
      <c r="Z29" s="22">
        <v>0</v>
      </c>
      <c r="AA29" s="30"/>
      <c r="AB29" s="17"/>
      <c r="AC29" s="17"/>
      <c r="AD29" s="17"/>
      <c r="AE29" s="17"/>
      <c r="AF29" s="17"/>
      <c r="AG29" s="30">
        <v>0</v>
      </c>
      <c r="AH29" s="33">
        <v>0</v>
      </c>
      <c r="AI29" s="34">
        <v>0</v>
      </c>
      <c r="AJ29" s="12">
        <f>AI29/960*1000</f>
        <v>0</v>
      </c>
      <c r="AK29" s="11">
        <f t="shared" si="3"/>
        <v>0</v>
      </c>
      <c r="AL29" s="30">
        <v>0</v>
      </c>
      <c r="AM29" s="22">
        <v>0</v>
      </c>
      <c r="AN29" s="30">
        <v>0</v>
      </c>
      <c r="AO29" s="22">
        <v>0</v>
      </c>
      <c r="AP29" s="11">
        <f t="shared" si="4"/>
        <v>0</v>
      </c>
      <c r="AQ29" s="17"/>
      <c r="AR29" s="17"/>
      <c r="AS29" s="17"/>
      <c r="AT29" s="17"/>
      <c r="AU29" s="13"/>
      <c r="AV29" s="11">
        <v>17.5</v>
      </c>
      <c r="AW29" s="17">
        <v>5</v>
      </c>
      <c r="AX29" s="17">
        <v>17.98</v>
      </c>
      <c r="AY29" s="17">
        <v>5</v>
      </c>
      <c r="AZ29" s="8">
        <v>1.2586000000000002</v>
      </c>
      <c r="BA29" s="32">
        <v>7.0039999999999996</v>
      </c>
      <c r="BB29" s="12">
        <v>1</v>
      </c>
      <c r="BC29" s="32">
        <v>7.0039999999999996</v>
      </c>
      <c r="BD29" s="12">
        <v>1</v>
      </c>
      <c r="BE29" s="8"/>
      <c r="BF29" s="11">
        <f t="shared" si="5"/>
        <v>128.619</v>
      </c>
      <c r="BG29" s="11">
        <f t="shared" si="6"/>
        <v>12.1615</v>
      </c>
    </row>
    <row r="30" spans="1:59" ht="23.1" customHeight="1" x14ac:dyDescent="0.2">
      <c r="A30" s="8">
        <v>24</v>
      </c>
      <c r="B30" s="14" t="s">
        <v>43</v>
      </c>
      <c r="C30" s="25"/>
      <c r="D30" s="23"/>
      <c r="E30" s="25"/>
      <c r="F30" s="23"/>
      <c r="G30" s="26"/>
      <c r="H30" s="31">
        <v>0</v>
      </c>
      <c r="I30" s="12">
        <f t="shared" si="7"/>
        <v>0</v>
      </c>
      <c r="J30" s="31">
        <v>0</v>
      </c>
      <c r="K30" s="12">
        <f t="shared" si="8"/>
        <v>0</v>
      </c>
      <c r="L30" s="11">
        <f t="shared" si="0"/>
        <v>0</v>
      </c>
      <c r="M30" s="30">
        <v>0</v>
      </c>
      <c r="N30" s="22">
        <v>0</v>
      </c>
      <c r="O30" s="30">
        <v>0</v>
      </c>
      <c r="P30" s="22">
        <v>0</v>
      </c>
      <c r="Q30" s="24">
        <f t="shared" si="1"/>
        <v>0</v>
      </c>
      <c r="R30" s="30">
        <v>0</v>
      </c>
      <c r="S30" s="22">
        <v>0</v>
      </c>
      <c r="T30" s="32">
        <v>7.8220000000000001</v>
      </c>
      <c r="U30" s="22">
        <v>1</v>
      </c>
      <c r="V30" s="24">
        <f t="shared" si="2"/>
        <v>0.78220000000000001</v>
      </c>
      <c r="W30" s="30">
        <v>0</v>
      </c>
      <c r="X30" s="22">
        <v>0</v>
      </c>
      <c r="Y30" s="30">
        <v>10.085000000000001</v>
      </c>
      <c r="Z30" s="22">
        <v>1</v>
      </c>
      <c r="AA30" s="30"/>
      <c r="AB30" s="17"/>
      <c r="AC30" s="17"/>
      <c r="AD30" s="17"/>
      <c r="AE30" s="17"/>
      <c r="AF30" s="17"/>
      <c r="AG30" s="30">
        <v>0</v>
      </c>
      <c r="AH30" s="33">
        <v>0</v>
      </c>
      <c r="AI30" s="35">
        <v>0</v>
      </c>
      <c r="AJ30" s="12">
        <f>AI30/960*1000</f>
        <v>0</v>
      </c>
      <c r="AK30" s="11">
        <f t="shared" si="3"/>
        <v>0</v>
      </c>
      <c r="AL30" s="30">
        <v>0</v>
      </c>
      <c r="AM30" s="22">
        <v>0</v>
      </c>
      <c r="AN30" s="30">
        <v>0</v>
      </c>
      <c r="AO30" s="22">
        <v>0</v>
      </c>
      <c r="AP30" s="11">
        <f>AN30*27/100</f>
        <v>0</v>
      </c>
      <c r="AQ30" s="17"/>
      <c r="AR30" s="17"/>
      <c r="AS30" s="17"/>
      <c r="AT30" s="17"/>
      <c r="AU30" s="13"/>
      <c r="AV30" s="11">
        <v>17.5</v>
      </c>
      <c r="AW30" s="17">
        <v>5</v>
      </c>
      <c r="AX30" s="17">
        <v>17.98</v>
      </c>
      <c r="AY30" s="17">
        <v>5</v>
      </c>
      <c r="AZ30" s="8">
        <v>1.2586000000000002</v>
      </c>
      <c r="BA30" s="32">
        <v>5.7930000000000001</v>
      </c>
      <c r="BB30" s="12">
        <v>1</v>
      </c>
      <c r="BC30" s="32">
        <v>5.7930000000000001</v>
      </c>
      <c r="BD30" s="12">
        <v>1</v>
      </c>
      <c r="BE30" s="8"/>
      <c r="BF30" s="11">
        <f t="shared" si="5"/>
        <v>23.7</v>
      </c>
      <c r="BG30" s="11">
        <f t="shared" si="6"/>
        <v>0.78220000000000001</v>
      </c>
    </row>
    <row r="31" spans="1:59" ht="23.1" customHeight="1" x14ac:dyDescent="0.2">
      <c r="A31" s="70" t="s">
        <v>11</v>
      </c>
      <c r="B31" s="71"/>
      <c r="C31" s="18"/>
      <c r="D31" s="18"/>
      <c r="E31" s="18"/>
      <c r="F31" s="18"/>
      <c r="G31" s="18"/>
      <c r="H31" s="19">
        <f>SUM(H7:H30)</f>
        <v>146.83000000000001</v>
      </c>
      <c r="I31" s="19">
        <f>SUM(I7:I29)</f>
        <v>183</v>
      </c>
      <c r="J31" s="19">
        <f>SUM(J7:J30)</f>
        <v>269.44599999999997</v>
      </c>
      <c r="K31" s="19">
        <f>SUM(K7:K29)</f>
        <v>261</v>
      </c>
      <c r="L31" s="19">
        <f>SUM(L7:L29)</f>
        <v>40.416899999999998</v>
      </c>
      <c r="M31" s="19">
        <f>SUM(M7:M29)</f>
        <v>339.57799999999997</v>
      </c>
      <c r="N31" s="19">
        <f>SUM(N7:N30)</f>
        <v>16</v>
      </c>
      <c r="O31" s="19">
        <f>SUM(O7:O29)</f>
        <v>292.79399999999998</v>
      </c>
      <c r="P31" s="19">
        <f>SUM(P7:P30)</f>
        <v>18</v>
      </c>
      <c r="Q31" s="19">
        <f>SUM(Q7:Q29)</f>
        <v>29.279399999999999</v>
      </c>
      <c r="R31" s="19">
        <f>SUM(R7:R30)</f>
        <v>1447.607</v>
      </c>
      <c r="S31" s="19">
        <f>SUM(S7:S30)</f>
        <v>123</v>
      </c>
      <c r="T31" s="19">
        <f>SUM(T7:T29)</f>
        <v>1184.6980000000003</v>
      </c>
      <c r="U31" s="19">
        <f>SUM(U7:U30)</f>
        <v>135</v>
      </c>
      <c r="V31" s="19"/>
      <c r="W31" s="19">
        <f>SUM(W7:W29)</f>
        <v>311.14499999999998</v>
      </c>
      <c r="X31" s="19"/>
      <c r="Y31" s="19">
        <f>SUM(Y7:Y29)</f>
        <v>108.02800000000002</v>
      </c>
      <c r="Z31" s="19">
        <f>SUM(Z7:Z29)</f>
        <v>9</v>
      </c>
      <c r="AA31" s="19"/>
      <c r="AB31" s="19"/>
      <c r="AC31" s="19"/>
      <c r="AD31" s="19"/>
      <c r="AE31" s="19"/>
      <c r="AF31" s="19"/>
      <c r="AG31" s="19">
        <f>SUM(AG7:AG30)</f>
        <v>543.05499999999995</v>
      </c>
      <c r="AH31" s="19">
        <f>SUM(AH7:AH30)</f>
        <v>542</v>
      </c>
      <c r="AI31" s="19">
        <f t="shared" ref="AI31:AP31" si="9">SUM(AI7:AI29)</f>
        <v>1258.8350000000003</v>
      </c>
      <c r="AJ31" s="19">
        <f t="shared" si="9"/>
        <v>1271.4124999999999</v>
      </c>
      <c r="AK31" s="19">
        <f t="shared" si="9"/>
        <v>125.8835</v>
      </c>
      <c r="AL31" s="19">
        <f t="shared" si="9"/>
        <v>30.891000000000002</v>
      </c>
      <c r="AM31" s="19">
        <f t="shared" si="9"/>
        <v>34</v>
      </c>
      <c r="AN31" s="19">
        <f t="shared" si="9"/>
        <v>82.640999999999991</v>
      </c>
      <c r="AO31" s="18">
        <f t="shared" si="9"/>
        <v>103</v>
      </c>
      <c r="AP31" s="20">
        <f t="shared" si="9"/>
        <v>22.31307</v>
      </c>
      <c r="AQ31" s="20">
        <v>32.799999999999997</v>
      </c>
      <c r="AR31" s="18">
        <v>220</v>
      </c>
      <c r="AS31" s="20">
        <v>15.2</v>
      </c>
      <c r="AT31" s="20">
        <v>96</v>
      </c>
      <c r="AU31" s="18">
        <v>2.2799999999999998</v>
      </c>
      <c r="AV31" s="20">
        <v>339.29</v>
      </c>
      <c r="AW31" s="18">
        <v>92</v>
      </c>
      <c r="AX31" s="20">
        <v>359.49</v>
      </c>
      <c r="AY31" s="20">
        <v>92</v>
      </c>
      <c r="AZ31" s="18">
        <v>5.1094999999999997</v>
      </c>
      <c r="BA31" s="18"/>
      <c r="BB31" s="12"/>
      <c r="BC31" s="18"/>
      <c r="BD31" s="18"/>
      <c r="BE31" s="18"/>
      <c r="BF31" s="20">
        <f>SUM(BF7:BF29)</f>
        <v>3317.924</v>
      </c>
      <c r="BG31" s="21">
        <f>SUM(BG7:BG29)</f>
        <v>414.61507000000006</v>
      </c>
    </row>
    <row r="34" spans="33:58" x14ac:dyDescent="0.2">
      <c r="BF34" s="29"/>
    </row>
    <row r="37" spans="33:58" x14ac:dyDescent="0.2">
      <c r="AG37" s="29"/>
    </row>
  </sheetData>
  <mergeCells count="50">
    <mergeCell ref="R5:S5"/>
    <mergeCell ref="G5:G6"/>
    <mergeCell ref="A31:B31"/>
    <mergeCell ref="AS5:AT5"/>
    <mergeCell ref="AN5:AO5"/>
    <mergeCell ref="AP5:AP6"/>
    <mergeCell ref="E5:F5"/>
    <mergeCell ref="AF5:AF6"/>
    <mergeCell ref="AQ5:AR5"/>
    <mergeCell ref="J5:K5"/>
    <mergeCell ref="AB5:AC5"/>
    <mergeCell ref="T5:U5"/>
    <mergeCell ref="AL5:AM5"/>
    <mergeCell ref="AK5:AK6"/>
    <mergeCell ref="AD5:AE5"/>
    <mergeCell ref="A2:BF2"/>
    <mergeCell ref="Q5:Q6"/>
    <mergeCell ref="AG4:AK4"/>
    <mergeCell ref="AG5:AH5"/>
    <mergeCell ref="AI5:AJ5"/>
    <mergeCell ref="O5:P5"/>
    <mergeCell ref="BA4:BE4"/>
    <mergeCell ref="BA5:BB5"/>
    <mergeCell ref="BC5:BD5"/>
    <mergeCell ref="BE5:BE6"/>
    <mergeCell ref="C5:D5"/>
    <mergeCell ref="L5:L6"/>
    <mergeCell ref="W4:AA4"/>
    <mergeCell ref="R4:V4"/>
    <mergeCell ref="BG4:BG6"/>
    <mergeCell ref="AV4:AZ4"/>
    <mergeCell ref="AV5:AW5"/>
    <mergeCell ref="AX5:AY5"/>
    <mergeCell ref="AZ5:AZ6"/>
    <mergeCell ref="BF4:BF6"/>
    <mergeCell ref="C4:G4"/>
    <mergeCell ref="H4:L4"/>
    <mergeCell ref="H5:I5"/>
    <mergeCell ref="M5:N5"/>
    <mergeCell ref="V5:V6"/>
    <mergeCell ref="A4:A6"/>
    <mergeCell ref="B4:B6"/>
    <mergeCell ref="M4:Q4"/>
    <mergeCell ref="AL4:AP4"/>
    <mergeCell ref="AQ4:AU4"/>
    <mergeCell ref="W5:X5"/>
    <mergeCell ref="Y5:Z5"/>
    <mergeCell ref="AA5:AA6"/>
    <mergeCell ref="AU5:AU6"/>
    <mergeCell ref="AB4:AF4"/>
  </mergeCells>
  <phoneticPr fontId="28" type="noConversion"/>
  <pageMargins left="0.16" right="0.16" top="0.49" bottom="0.51" header="0.5" footer="0.5"/>
  <pageSetup paperSize="9" scale="5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содружество</vt:lpstr>
      <vt:lpstr>содружество!Область_печати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Чернявская Лариса Константиновна</cp:lastModifiedBy>
  <cp:lastPrinted>2016-02-20T06:40:20Z</cp:lastPrinted>
  <dcterms:created xsi:type="dcterms:W3CDTF">2013-03-22T08:25:02Z</dcterms:created>
  <dcterms:modified xsi:type="dcterms:W3CDTF">2017-03-21T09:00:48Z</dcterms:modified>
</cp:coreProperties>
</file>